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G:\03 RU\Hospitals\DRG Calculator\2024-10-01 V42\"/>
    </mc:Choice>
  </mc:AlternateContent>
  <xr:revisionPtr revIDLastSave="0" documentId="8_{C7E7D5F7-7F0E-4CA7-AA75-E68EAB3B2D13}" xr6:coauthVersionLast="47" xr6:coauthVersionMax="47" xr10:uidLastSave="{00000000-0000-0000-0000-000000000000}"/>
  <bookViews>
    <workbookView xWindow="-120" yWindow="-120" windowWidth="29040" windowHeight="15720" activeTab="2" xr2:uid="{00000000-000D-0000-FFFF-FFFF00000000}"/>
  </bookViews>
  <sheets>
    <sheet name="Instructions" sheetId="1" r:id="rId1"/>
    <sheet name="Lookups" sheetId="2" r:id="rId2"/>
    <sheet name="Formula" sheetId="3" r:id="rId3"/>
    <sheet name="Utah Mapping ICD-10" sheetId="5" r:id="rId4"/>
  </sheets>
  <definedNames>
    <definedName name="HOSPITAL_FACTORS">Lookups!$F$15:$I$63</definedName>
    <definedName name="MEDICAID_WEIGHTS">Lookups!$A$3:$D$803</definedName>
    <definedName name="StFY">Lookups!$F$8:$K$11</definedName>
  </definedNames>
  <calcPr calcId="191029"/>
  <customWorkbookViews>
    <customWorkbookView name="Michael Ashby - Personal View" guid="{27992933-2A49-4B44-A49D-DA3AC591FC51}" mergeInterval="0" personalView="1" maximized="1" xWindow="-8" yWindow="-8" windowWidth="1936" windowHeight="105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C15" i="3" l="1"/>
  <c r="C18" i="3" l="1"/>
  <c r="C22" i="3" s="1"/>
  <c r="C12" i="3"/>
  <c r="C17" i="3"/>
  <c r="C16" i="3"/>
  <c r="C19" i="3" l="1"/>
  <c r="C20" i="3" l="1"/>
  <c r="C21" i="3" s="1"/>
  <c r="D32" i="3" s="1"/>
  <c r="C23" i="3"/>
  <c r="C24" i="3" s="1"/>
  <c r="C25" i="3" s="1"/>
  <c r="D34" i="3" s="1"/>
  <c r="D31" i="3"/>
  <c r="D33" i="3" l="1"/>
  <c r="D35" i="3" s="1"/>
  <c r="D36" i="3" l="1"/>
  <c r="D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Ashby</author>
  </authors>
  <commentList>
    <comment ref="C4" authorId="0" shapeId="0" xr:uid="{00000000-0006-0000-0200-000001000000}">
      <text>
        <r>
          <rPr>
            <b/>
            <sz val="10"/>
            <color indexed="10"/>
            <rFont val="Arial"/>
            <family val="2"/>
          </rPr>
          <t>**WARNING**</t>
        </r>
        <r>
          <rPr>
            <b/>
            <sz val="10"/>
            <color indexed="81"/>
            <rFont val="Arial"/>
            <family val="2"/>
          </rPr>
          <t xml:space="preserve">
</t>
        </r>
        <r>
          <rPr>
            <sz val="10"/>
            <color indexed="81"/>
            <rFont val="Arial"/>
            <family val="2"/>
          </rPr>
          <t>Use 4 character DRG.
Utah specific DRGs start with "88"</t>
        </r>
      </text>
    </comment>
  </commentList>
</comments>
</file>

<file path=xl/sharedStrings.xml><?xml version="1.0" encoding="utf-8"?>
<sst xmlns="http://schemas.openxmlformats.org/spreadsheetml/2006/main" count="1869" uniqueCount="1810">
  <si>
    <t>Budget Adj</t>
  </si>
  <si>
    <t>Arthroscopy</t>
  </si>
  <si>
    <t>0014</t>
  </si>
  <si>
    <t>Radiotherapy</t>
  </si>
  <si>
    <t>Utah Medicaid MS DRG Number</t>
  </si>
  <si>
    <t>Utah Medicaid MS DRG Description</t>
  </si>
  <si>
    <t>Medicare MS DRG Reference</t>
  </si>
  <si>
    <t>Discharge Patient Status</t>
  </si>
  <si>
    <t>NOTE: Rehab Utah specific MS-DRGs are manually assigned depending on the area of the brain affected.</t>
  </si>
  <si>
    <t>[Charges in Excess of Outlier Threshold]                                 X [Outlier Adjustment Factor]</t>
  </si>
  <si>
    <t>[Charges in Excess of Transferred Outlier Threshold]      X [Outlier Adjustment Factor]</t>
  </si>
  <si>
    <t>Mapping to Utah Specific MS-DRGs</t>
  </si>
  <si>
    <t>945/946</t>
  </si>
  <si>
    <t>Days</t>
  </si>
  <si>
    <t>&gt;= 11</t>
  </si>
  <si>
    <t>&lt;= 10</t>
  </si>
  <si>
    <t>&gt;= 2</t>
  </si>
  <si>
    <t>Psychoses</t>
  </si>
  <si>
    <t>945/946 - REHAB - SPINAL/PARA</t>
  </si>
  <si>
    <t>945/946 - REHAB - SPINAL/QUAD</t>
  </si>
  <si>
    <t>945/946 - REHAB - HEAD</t>
  </si>
  <si>
    <t>945/946 - REHAB - STROKE</t>
  </si>
  <si>
    <t>945/946 - REHAB - OTHER</t>
  </si>
  <si>
    <t>789-1a - NEONATE XFERED OR EXPIRED (Died &lt;=1 day)</t>
  </si>
  <si>
    <t>789-1b - NEONATE XFERED OR EXPIRED (Died &gt;= 2 days)</t>
  </si>
  <si>
    <t>789-2a - NEONATE XFERED OR EXPIRED (Transferred &lt;= 10 days)</t>
  </si>
  <si>
    <t>789-2b - NEONATE XFERED OR EXPIRED (Transferred &gt;= 11 days)</t>
  </si>
  <si>
    <t>790-1 - NEONATE EXTREM IMMATUR/RDS - 1 - &lt; 500 grams</t>
  </si>
  <si>
    <t>790-2 - NEONATE EXTREM IMMATUR/RDS - 2 - 500 to 749 grams</t>
  </si>
  <si>
    <t>790-3 - NEONATE EXTREM IMMATUR/RDS - 3 - 750 to 999 grams</t>
  </si>
  <si>
    <t>790-4 - NEONATE EXTREM IMMATUR/RDS - 4 - 1000 to 1249 grams</t>
  </si>
  <si>
    <t>790-5 - NEONATE EXTREM IMMATUR/RDS - 5 - 1250 to 1499 grams</t>
  </si>
  <si>
    <t>790-6 - NEONATE EXTREM IMMATUR/RDS - 6 - 1500 to 1749 grams</t>
  </si>
  <si>
    <t>790-7 - NEONATE EXTREM IMMATUR/RDS - 7 - 1750 to 1999 grams</t>
  </si>
  <si>
    <t>790-8 - NEONATE EXTREM IMMATUR/RDS - 8 - 2000 to 2499 grams</t>
  </si>
  <si>
    <t>790-9a - NEONATE EXTREM IMMATUR/RDS - 9 - 2500 grams and over</t>
  </si>
  <si>
    <t>790-9b - NEONATE EXTREM IMMATUR/RDS - 9 - 2500 grams and over</t>
  </si>
  <si>
    <t>791-1 - PREMATURE W/MAJ PROBLEMS - 1 &lt; 500 grams</t>
  </si>
  <si>
    <t>791-2 - PREMATURE W/MAJ PROBLEMS - 2 - 500 to 749 grams</t>
  </si>
  <si>
    <t>791-3 - PREMATURE W/MAJ PROBLEMS - 3 - 750 to 999 grams</t>
  </si>
  <si>
    <t>791-4 - PREMATURE W/MAJ PROBLEMS - 3 - 1000 to 1249 grams</t>
  </si>
  <si>
    <t>791-5 - PREMATURE W/ MAJ PROBLEMS - 5 - 1250 to 1499 grams</t>
  </si>
  <si>
    <t>791-6 - PREMATURE W/ MAJ PROBLEMS - 6 - 1500 to 1749 grams</t>
  </si>
  <si>
    <t>791-7 - PREMATURE W/ MAJ PROBLEMS - 7 - 1750 to 1999 grams</t>
  </si>
  <si>
    <t>791-8 - PREMATURE W/ MAJ PROBLEMS - 8 - 2000 to 2499 grams</t>
  </si>
  <si>
    <t>791-9 - PREMATURE W/ MAJ PROBLEMS - 9 - 2500 grams and over</t>
  </si>
  <si>
    <t>Begin</t>
  </si>
  <si>
    <t>End</t>
  </si>
  <si>
    <t>DISCHARGE STATUS</t>
  </si>
  <si>
    <t>Home/Self</t>
  </si>
  <si>
    <t>Transferred</t>
  </si>
  <si>
    <t>Expired</t>
  </si>
  <si>
    <t>Other</t>
  </si>
  <si>
    <t>HOSPITAL FACTORS</t>
  </si>
  <si>
    <t>No</t>
  </si>
  <si>
    <t>OUTLIER</t>
  </si>
  <si>
    <t>DOLLAR</t>
  </si>
  <si>
    <t>THRESHOLD</t>
  </si>
  <si>
    <t>BASE  RATE:</t>
  </si>
  <si>
    <t>WEIGHT:</t>
  </si>
  <si>
    <t>DAYS:</t>
  </si>
  <si>
    <t>DRG ALOS:</t>
  </si>
  <si>
    <t>BASE  DRG  PAYMENT:</t>
  </si>
  <si>
    <t>DAILY  RATE:</t>
  </si>
  <si>
    <t>(Form Locator 6, UB92 Form)</t>
  </si>
  <si>
    <t>DRG  OUTLIER  THRESHOLD:</t>
  </si>
  <si>
    <t>DRG  OUTLIER  DOLLARS:</t>
  </si>
  <si>
    <t>TRANSFERRED  OUTLIER  THRESHOLD:</t>
  </si>
  <si>
    <t>TRANSFERRED  OUTLIER  DOLLARS</t>
  </si>
  <si>
    <t>(Form Locator 22, UB92 Form)</t>
  </si>
  <si>
    <t>OUTLIER  ADJUSTMENT  FACTOR:</t>
  </si>
  <si>
    <t>Calculated</t>
  </si>
  <si>
    <t>Conditions</t>
  </si>
  <si>
    <t>Payments</t>
  </si>
  <si>
    <t>Payment Formula</t>
  </si>
  <si>
    <t>Base DRG Payment</t>
  </si>
  <si>
    <t>Outlier Payments</t>
  </si>
  <si>
    <t>Charges Exceed Outlier Threshold</t>
  </si>
  <si>
    <t>Regular Transfer Payments</t>
  </si>
  <si>
    <t>Patient Transferred to another facility</t>
  </si>
  <si>
    <t>Outlier Transfer Payments</t>
  </si>
  <si>
    <t>Patient Transferred to another facility AND Charges Exceed Outlier Threshold</t>
  </si>
  <si>
    <t>Total Base Payments</t>
  </si>
  <si>
    <t>0001</t>
  </si>
  <si>
    <t>0002</t>
  </si>
  <si>
    <t>0003</t>
  </si>
  <si>
    <t>0004</t>
  </si>
  <si>
    <t>0005</t>
  </si>
  <si>
    <t>0006</t>
  </si>
  <si>
    <t>0007</t>
  </si>
  <si>
    <t>0008</t>
  </si>
  <si>
    <t>0010</t>
  </si>
  <si>
    <t>0011</t>
  </si>
  <si>
    <t>0012</t>
  </si>
  <si>
    <t>0013</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</si>
  <si>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</si>
  <si>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</si>
  <si>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</si>
  <si>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</si>
  <si>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</si>
  <si>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</si>
  <si>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</si>
  <si>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</si>
  <si>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</si>
  <si>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</si>
  <si>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</si>
  <si>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</si>
  <si>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</si>
  <si>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</si>
  <si>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</si>
  <si>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</si>
  <si>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</si>
  <si>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</si>
  <si>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</si>
  <si>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</si>
  <si>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</si>
  <si>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</si>
  <si>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</si>
  <si>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</si>
  <si>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</si>
  <si>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</si>
  <si>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</si>
  <si>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</si>
  <si>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</si>
  <si>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</si>
  <si>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</si>
  <si>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</si>
  <si>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</si>
  <si>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</si>
  <si>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</si>
  <si>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</si>
  <si>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</si>
  <si>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</si>
  <si>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</si>
  <si>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</si>
  <si>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</si>
  <si>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</si>
  <si>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</si>
  <si>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</si>
  <si>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</si>
  <si>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</si>
  <si>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</si>
  <si>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</si>
  <si>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</si>
  <si>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</si>
  <si>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</si>
  <si>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</si>
  <si>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</si>
  <si>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</si>
  <si>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</si>
  <si>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</si>
  <si>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</si>
  <si>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</si>
  <si>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</si>
  <si>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</si>
  <si>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</si>
  <si>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</si>
  <si>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</si>
  <si>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</si>
  <si>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</si>
  <si>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</si>
  <si>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</si>
  <si>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</si>
  <si>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</si>
  <si>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</si>
  <si>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</si>
  <si>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</si>
  <si>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</si>
  <si>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</si>
  <si>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</si>
  <si>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0113</t>
  </si>
  <si>
    <t>0114</t>
  </si>
  <si>
    <t>0115</t>
  </si>
  <si>
    <t>0116</t>
  </si>
  <si>
    <t>0117</t>
  </si>
  <si>
    <t>0121</t>
  </si>
  <si>
    <t>0122</t>
  </si>
  <si>
    <t>0123</t>
  </si>
  <si>
    <t>0124</t>
  </si>
  <si>
    <t>0125</t>
  </si>
  <si>
    <t>0135</t>
  </si>
  <si>
    <t>0136</t>
  </si>
  <si>
    <t>0137</t>
  </si>
  <si>
    <t>0138</t>
  </si>
  <si>
    <t>0139</t>
  </si>
  <si>
    <t>0146</t>
  </si>
  <si>
    <t>0147</t>
  </si>
  <si>
    <t>0148</t>
  </si>
  <si>
    <t>0149</t>
  </si>
  <si>
    <t>0150</t>
  </si>
  <si>
    <t>0151</t>
  </si>
  <si>
    <t>0152</t>
  </si>
  <si>
    <t>0153</t>
  </si>
  <si>
    <t>0154</t>
  </si>
  <si>
    <t>0155</t>
  </si>
  <si>
    <t>0156</t>
  </si>
  <si>
    <t>0157</t>
  </si>
  <si>
    <t>0158</t>
  </si>
  <si>
    <t>0159</t>
  </si>
  <si>
    <t>0163</t>
  </si>
  <si>
    <t>0164</t>
  </si>
  <si>
    <t>0165</t>
  </si>
  <si>
    <t>0166</t>
  </si>
  <si>
    <t>0167</t>
  </si>
  <si>
    <t>0168</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</si>
  <si>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</si>
  <si>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</si>
  <si>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</si>
  <si>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</si>
  <si>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</si>
  <si>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</si>
  <si>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</si>
  <si>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</si>
  <si>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</si>
  <si>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</si>
  <si>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</si>
  <si>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</si>
  <si>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</si>
  <si>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</si>
  <si>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</si>
  <si>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</si>
  <si>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</si>
  <si>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</si>
  <si>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</si>
  <si>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</si>
  <si>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</si>
  <si>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</si>
  <si>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</si>
  <si>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</si>
  <si>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</si>
  <si>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</si>
  <si>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</si>
  <si>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</si>
  <si>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</si>
  <si>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</si>
  <si>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</si>
  <si>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</si>
  <si>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</si>
  <si>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</si>
  <si>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0215</t>
  </si>
  <si>
    <t>0228</t>
  </si>
  <si>
    <t>0229</t>
  </si>
  <si>
    <t>0231</t>
  </si>
  <si>
    <t>0232</t>
  </si>
  <si>
    <t>0233</t>
  </si>
  <si>
    <t>0234</t>
  </si>
  <si>
    <t>0235</t>
  </si>
  <si>
    <t>0236</t>
  </si>
  <si>
    <t>0239</t>
  </si>
  <si>
    <t>0240</t>
  </si>
  <si>
    <t>0241</t>
  </si>
  <si>
    <t>0242</t>
  </si>
  <si>
    <t>0243</t>
  </si>
  <si>
    <t>0244</t>
  </si>
  <si>
    <t>0245</t>
  </si>
  <si>
    <t>0250</t>
  </si>
  <si>
    <t>0251</t>
  </si>
  <si>
    <t>0252</t>
  </si>
  <si>
    <t>0253</t>
  </si>
  <si>
    <t>0254</t>
  </si>
  <si>
    <t>0255</t>
  </si>
  <si>
    <t>0256</t>
  </si>
  <si>
    <t>0257</t>
  </si>
  <si>
    <t>0258</t>
  </si>
  <si>
    <t>0259</t>
  </si>
  <si>
    <t>0260</t>
  </si>
  <si>
    <t>0261</t>
  </si>
  <si>
    <t>0262</t>
  </si>
  <si>
    <t>0263</t>
  </si>
  <si>
    <t>0264</t>
  </si>
  <si>
    <t>0265</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</si>
  <si>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</si>
  <si>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</si>
  <si>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</si>
  <si>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</si>
  <si>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</si>
  <si>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</si>
  <si>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</si>
  <si>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</si>
  <si>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</si>
  <si>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</si>
  <si>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</si>
  <si>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</si>
  <si>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</si>
  <si>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</si>
  <si>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</si>
  <si>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</si>
  <si>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</si>
  <si>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</si>
  <si>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</si>
  <si>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</si>
  <si>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</si>
  <si>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</si>
  <si>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</si>
  <si>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</si>
  <si>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</si>
  <si>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</si>
  <si>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</si>
  <si>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</si>
  <si>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</si>
  <si>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</si>
  <si>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</si>
  <si>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</si>
  <si>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</si>
  <si>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</si>
  <si>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</si>
  <si>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</si>
  <si>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</si>
  <si>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0326</t>
  </si>
  <si>
    <t>0327</t>
  </si>
  <si>
    <t>0328</t>
  </si>
  <si>
    <t>0329</t>
  </si>
  <si>
    <t>0330</t>
  </si>
  <si>
    <t>0331</t>
  </si>
  <si>
    <t>0332</t>
  </si>
  <si>
    <t>0333</t>
  </si>
  <si>
    <t>0334</t>
  </si>
  <si>
    <t>0335</t>
  </si>
  <si>
    <t>0336</t>
  </si>
  <si>
    <t>0337</t>
  </si>
  <si>
    <t>0344</t>
  </si>
  <si>
    <t>0345</t>
  </si>
  <si>
    <t>0346</t>
  </si>
  <si>
    <t>0347</t>
  </si>
  <si>
    <t>0348</t>
  </si>
  <si>
    <t>0349</t>
  </si>
  <si>
    <t>0350</t>
  </si>
  <si>
    <t>0351</t>
  </si>
  <si>
    <t>0352</t>
  </si>
  <si>
    <t>0353</t>
  </si>
  <si>
    <t>0354</t>
  </si>
  <si>
    <t>0355</t>
  </si>
  <si>
    <t>0356</t>
  </si>
  <si>
    <t>0357</t>
  </si>
  <si>
    <t>0358</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</si>
  <si>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</si>
  <si>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</si>
  <si>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</si>
  <si>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</si>
  <si>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</si>
  <si>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</si>
  <si>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</si>
  <si>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</si>
  <si>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</si>
  <si>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</si>
  <si>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</si>
  <si>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</si>
  <si>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</si>
  <si>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</si>
  <si>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</si>
  <si>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</si>
  <si>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</si>
  <si>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</si>
  <si>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</si>
  <si>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</si>
  <si>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</si>
  <si>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</si>
  <si>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</si>
  <si>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</si>
  <si>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</si>
  <si>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</si>
  <si>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</si>
  <si>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</si>
  <si>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</si>
  <si>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</si>
  <si>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</si>
  <si>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</si>
  <si>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</si>
  <si>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</si>
  <si>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</si>
  <si>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</si>
  <si>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</si>
  <si>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</si>
  <si>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</si>
  <si>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</si>
  <si>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</si>
  <si>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</si>
  <si>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</si>
  <si>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</si>
  <si>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</si>
  <si>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</si>
  <si>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</si>
  <si>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</si>
  <si>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</si>
  <si>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0432</t>
  </si>
  <si>
    <t>0433</t>
  </si>
  <si>
    <t>0434</t>
  </si>
  <si>
    <t>0435</t>
  </si>
  <si>
    <t>0436</t>
  </si>
  <si>
    <t>0437</t>
  </si>
  <si>
    <t>0438</t>
  </si>
  <si>
    <t>0439</t>
  </si>
  <si>
    <t>0440</t>
  </si>
  <si>
    <t>0441</t>
  </si>
  <si>
    <t>0442</t>
  </si>
  <si>
    <t>0443</t>
  </si>
  <si>
    <t>0444</t>
  </si>
  <si>
    <t>0445</t>
  </si>
  <si>
    <t>0446</t>
  </si>
  <si>
    <t>0456</t>
  </si>
  <si>
    <t>0457</t>
  </si>
  <si>
    <t>0458</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</si>
  <si>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</si>
  <si>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</si>
  <si>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</si>
  <si>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</si>
  <si>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</si>
  <si>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</si>
  <si>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</si>
  <si>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</si>
  <si>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</si>
  <si>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</si>
  <si>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</si>
  <si>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</si>
  <si>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</si>
  <si>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</si>
  <si>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</si>
  <si>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</si>
  <si>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</si>
  <si>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</si>
  <si>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</si>
  <si>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</si>
  <si>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</si>
  <si>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</si>
  <si>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</si>
  <si>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0485</t>
  </si>
  <si>
    <t>0486</t>
  </si>
  <si>
    <t>0487</t>
  </si>
  <si>
    <t>0488</t>
  </si>
  <si>
    <t>0489</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</si>
  <si>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</si>
  <si>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</si>
  <si>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</si>
  <si>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</si>
  <si>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</si>
  <si>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</si>
  <si>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</si>
  <si>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</si>
  <si>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</si>
  <si>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</si>
  <si>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</si>
  <si>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</si>
  <si>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</si>
  <si>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</si>
  <si>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</si>
  <si>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</si>
  <si>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</si>
  <si>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</si>
  <si>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</si>
  <si>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</si>
  <si>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</si>
  <si>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</si>
  <si>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</si>
  <si>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</si>
  <si>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</si>
  <si>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</si>
  <si>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</si>
  <si>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</si>
  <si>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</si>
  <si>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</si>
  <si>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</si>
  <si>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</si>
  <si>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</si>
  <si>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</si>
  <si>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</si>
  <si>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</si>
  <si>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</si>
  <si>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</si>
  <si>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</si>
  <si>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</si>
  <si>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</si>
  <si>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</si>
  <si>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</si>
  <si>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</si>
  <si>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</si>
  <si>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</si>
  <si>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</si>
  <si>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</si>
  <si>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</si>
  <si>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</si>
  <si>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</si>
  <si>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</si>
  <si>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</si>
  <si>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</si>
  <si>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</si>
  <si>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</si>
  <si>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</si>
  <si>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</si>
  <si>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</si>
  <si>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</si>
  <si>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0573</t>
  </si>
  <si>
    <t>0574</t>
  </si>
  <si>
    <t>0575</t>
  </si>
  <si>
    <t>0576</t>
  </si>
  <si>
    <t>0577</t>
  </si>
  <si>
    <t>0578</t>
  </si>
  <si>
    <t>0579</t>
  </si>
  <si>
    <t>0580</t>
  </si>
  <si>
    <t>0581</t>
  </si>
  <si>
    <t>0582</t>
  </si>
  <si>
    <t>0583</t>
  </si>
  <si>
    <t>0584</t>
  </si>
  <si>
    <t>0585</t>
  </si>
  <si>
    <t>0592</t>
  </si>
  <si>
    <t>0593</t>
  </si>
  <si>
    <t>0594</t>
  </si>
  <si>
    <t>0595</t>
  </si>
  <si>
    <t>0596</t>
  </si>
  <si>
    <t>0597</t>
  </si>
  <si>
    <t>0598</t>
  </si>
  <si>
    <t>0599</t>
  </si>
  <si>
    <t>0600</t>
  </si>
  <si>
    <t>0601</t>
  </si>
  <si>
    <t>0602</t>
  </si>
  <si>
    <t>0603</t>
  </si>
  <si>
    <t>0604</t>
  </si>
  <si>
    <t>0605</t>
  </si>
  <si>
    <t>0606</t>
  </si>
  <si>
    <t>0607</t>
  </si>
  <si>
    <t>0614</t>
  </si>
  <si>
    <t>0615</t>
  </si>
  <si>
    <t>0616</t>
  </si>
  <si>
    <t>0617</t>
  </si>
  <si>
    <t>0618</t>
  </si>
  <si>
    <t>0619</t>
  </si>
  <si>
    <t>0620</t>
  </si>
  <si>
    <t>0621</t>
  </si>
  <si>
    <t>0622</t>
  </si>
  <si>
    <t>0623</t>
  </si>
  <si>
    <t>0624</t>
  </si>
  <si>
    <t>0625</t>
  </si>
  <si>
    <t>0626</t>
  </si>
  <si>
    <t>0627</t>
  </si>
  <si>
    <t>0628</t>
  </si>
  <si>
    <t>0629</t>
  </si>
  <si>
    <t>0630</t>
  </si>
  <si>
    <t>0637</t>
  </si>
  <si>
    <t>0638</t>
  </si>
  <si>
    <t>0639</t>
  </si>
  <si>
    <t>0640</t>
  </si>
  <si>
    <t>0641</t>
  </si>
  <si>
    <t>0642</t>
  </si>
  <si>
    <t>0643</t>
  </si>
  <si>
    <t>0644</t>
  </si>
  <si>
    <t>0645</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</si>
  <si>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</si>
  <si>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</si>
  <si>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</si>
  <si>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</si>
  <si>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</si>
  <si>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</si>
  <si>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</si>
  <si>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</si>
  <si>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</si>
  <si>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</si>
  <si>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</si>
  <si>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</si>
  <si>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</si>
  <si>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</si>
  <si>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</si>
  <si>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</si>
  <si>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</si>
  <si>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</si>
  <si>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</si>
  <si>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</si>
  <si>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</si>
  <si>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</si>
  <si>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</si>
  <si>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</si>
  <si>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0682</t>
  </si>
  <si>
    <t>0683</t>
  </si>
  <si>
    <t>0684</t>
  </si>
  <si>
    <t>0686</t>
  </si>
  <si>
    <t>0687</t>
  </si>
  <si>
    <t>0688</t>
  </si>
  <si>
    <t>0689</t>
  </si>
  <si>
    <t>0690</t>
  </si>
  <si>
    <t>0693</t>
  </si>
  <si>
    <t>0694</t>
  </si>
  <si>
    <t>0695</t>
  </si>
  <si>
    <t>0696</t>
  </si>
  <si>
    <t>0697</t>
  </si>
  <si>
    <t>0698</t>
  </si>
  <si>
    <t>0699</t>
  </si>
  <si>
    <t>0700</t>
  </si>
  <si>
    <t>0707</t>
  </si>
  <si>
    <t>0708</t>
  </si>
  <si>
    <t>0709</t>
  </si>
  <si>
    <t>0710</t>
  </si>
  <si>
    <t>0711</t>
  </si>
  <si>
    <t>0712</t>
  </si>
  <si>
    <t>0713</t>
  </si>
  <si>
    <t>0714</t>
  </si>
  <si>
    <t>0715</t>
  </si>
  <si>
    <t>0716</t>
  </si>
  <si>
    <t>0717</t>
  </si>
  <si>
    <t>0718</t>
  </si>
  <si>
    <t>0722</t>
  </si>
  <si>
    <t>0723</t>
  </si>
  <si>
    <t>0724</t>
  </si>
  <si>
    <t>0725</t>
  </si>
  <si>
    <t>0726</t>
  </si>
  <si>
    <t>0727</t>
  </si>
  <si>
    <t>0728</t>
  </si>
  <si>
    <t>0729</t>
  </si>
  <si>
    <t>0730</t>
  </si>
  <si>
    <t>0734</t>
  </si>
  <si>
    <t>0735</t>
  </si>
  <si>
    <t>0736</t>
  </si>
  <si>
    <t>0737</t>
  </si>
  <si>
    <t>0738</t>
  </si>
  <si>
    <t>0739</t>
  </si>
  <si>
    <t>0740</t>
  </si>
  <si>
    <t>0741</t>
  </si>
  <si>
    <t>0742</t>
  </si>
  <si>
    <t>0743</t>
  </si>
  <si>
    <t>0744</t>
  </si>
  <si>
    <t>0745</t>
  </si>
  <si>
    <t>0746</t>
  </si>
  <si>
    <t>0747</t>
  </si>
  <si>
    <t>0748</t>
  </si>
  <si>
    <t>0749</t>
  </si>
  <si>
    <t>0750</t>
  </si>
  <si>
    <t>0754</t>
  </si>
  <si>
    <t>0755</t>
  </si>
  <si>
    <t>0756</t>
  </si>
  <si>
    <t>0757</t>
  </si>
  <si>
    <t>0758</t>
  </si>
  <si>
    <t>0759</t>
  </si>
  <si>
    <t>0760</t>
  </si>
  <si>
    <t>0761</t>
  </si>
  <si>
    <t>0768</t>
  </si>
  <si>
    <t>0769</t>
  </si>
  <si>
    <t>0770</t>
  </si>
  <si>
    <t>0776</t>
  </si>
  <si>
    <t>0779</t>
  </si>
  <si>
    <t>0789</t>
  </si>
  <si>
    <t>0790</t>
  </si>
  <si>
    <t>0791</t>
  </si>
  <si>
    <t>0792</t>
  </si>
  <si>
    <t>0793</t>
  </si>
  <si>
    <t>0794</t>
  </si>
  <si>
    <t>0795</t>
  </si>
  <si>
    <t>0799</t>
  </si>
  <si>
    <t>0800</t>
  </si>
  <si>
    <t>0801</t>
  </si>
  <si>
    <t>0802</t>
  </si>
  <si>
    <t>0803</t>
  </si>
  <si>
    <t>0804</t>
  </si>
  <si>
    <t>0808</t>
  </si>
  <si>
    <t>0809</t>
  </si>
  <si>
    <t>0810</t>
  </si>
  <si>
    <t>0811</t>
  </si>
  <si>
    <t>0812</t>
  </si>
  <si>
    <t>0813</t>
  </si>
  <si>
    <t>0814</t>
  </si>
  <si>
    <t>0815</t>
  </si>
  <si>
    <t>0816</t>
  </si>
  <si>
    <t>0820</t>
  </si>
  <si>
    <t>0821</t>
  </si>
  <si>
    <t>0822</t>
  </si>
  <si>
    <t>0823</t>
  </si>
  <si>
    <t>0824</t>
  </si>
  <si>
    <t>0825</t>
  </si>
  <si>
    <t>0826</t>
  </si>
  <si>
    <t>0827</t>
  </si>
  <si>
    <t>0828</t>
  </si>
  <si>
    <t>0829</t>
  </si>
  <si>
    <t>0830</t>
  </si>
  <si>
    <t>0834</t>
  </si>
  <si>
    <t>0835</t>
  </si>
  <si>
    <t>0836</t>
  </si>
  <si>
    <t>0837</t>
  </si>
  <si>
    <t>0838</t>
  </si>
  <si>
    <t>0839</t>
  </si>
  <si>
    <t>0840</t>
  </si>
  <si>
    <t>0841</t>
  </si>
  <si>
    <t>0842</t>
  </si>
  <si>
    <t>0843</t>
  </si>
  <si>
    <t>0844</t>
  </si>
  <si>
    <t>0845</t>
  </si>
  <si>
    <t>0846</t>
  </si>
  <si>
    <t>0847</t>
  </si>
  <si>
    <t>0848</t>
  </si>
  <si>
    <t>0849</t>
  </si>
  <si>
    <t>0853</t>
  </si>
  <si>
    <t>0854</t>
  </si>
  <si>
    <t>0855</t>
  </si>
  <si>
    <t>0856</t>
  </si>
  <si>
    <t>0857</t>
  </si>
  <si>
    <t>0858</t>
  </si>
  <si>
    <t>0862</t>
  </si>
  <si>
    <t>0863</t>
  </si>
  <si>
    <t>0864</t>
  </si>
  <si>
    <t>0865</t>
  </si>
  <si>
    <t>0866</t>
  </si>
  <si>
    <t>0867</t>
  </si>
  <si>
    <t>0868</t>
  </si>
  <si>
    <t>0869</t>
  </si>
  <si>
    <t>0870</t>
  </si>
  <si>
    <t>0871</t>
  </si>
  <si>
    <t>0872</t>
  </si>
  <si>
    <t>0876</t>
  </si>
  <si>
    <t>0880</t>
  </si>
  <si>
    <t>0881</t>
  </si>
  <si>
    <t>0882</t>
  </si>
  <si>
    <t>0883</t>
  </si>
  <si>
    <t>0884</t>
  </si>
  <si>
    <t>0885</t>
  </si>
  <si>
    <t>0886</t>
  </si>
  <si>
    <t>0887</t>
  </si>
  <si>
    <t>0894</t>
  </si>
  <si>
    <t>0895</t>
  </si>
  <si>
    <t>0896</t>
  </si>
  <si>
    <t>0897</t>
  </si>
  <si>
    <t>0901</t>
  </si>
  <si>
    <t>0902</t>
  </si>
  <si>
    <t>0903</t>
  </si>
  <si>
    <t>0904</t>
  </si>
  <si>
    <t>0905</t>
  </si>
  <si>
    <t>0906</t>
  </si>
  <si>
    <t>0907</t>
  </si>
  <si>
    <t>0908</t>
  </si>
  <si>
    <t>0909</t>
  </si>
  <si>
    <t>0913</t>
  </si>
  <si>
    <t>0914</t>
  </si>
  <si>
    <t>0915</t>
  </si>
  <si>
    <t>0916</t>
  </si>
  <si>
    <t>0917</t>
  </si>
  <si>
    <t>0918</t>
  </si>
  <si>
    <t>0919</t>
  </si>
  <si>
    <t>0920</t>
  </si>
  <si>
    <t>0921</t>
  </si>
  <si>
    <t>0922</t>
  </si>
  <si>
    <t>0923</t>
  </si>
  <si>
    <t>0927</t>
  </si>
  <si>
    <t>0928</t>
  </si>
  <si>
    <t>0929</t>
  </si>
  <si>
    <t>0933</t>
  </si>
  <si>
    <t>0934</t>
  </si>
  <si>
    <t>0935</t>
  </si>
  <si>
    <t>0939</t>
  </si>
  <si>
    <t>0940</t>
  </si>
  <si>
    <t>0941</t>
  </si>
  <si>
    <t>0945</t>
  </si>
  <si>
    <t>0946</t>
  </si>
  <si>
    <t>0947</t>
  </si>
  <si>
    <t>0948</t>
  </si>
  <si>
    <t>0949</t>
  </si>
  <si>
    <t>0950</t>
  </si>
  <si>
    <t>0951</t>
  </si>
  <si>
    <t>0955</t>
  </si>
  <si>
    <t>0956</t>
  </si>
  <si>
    <t>0957</t>
  </si>
  <si>
    <t>0958</t>
  </si>
  <si>
    <t>0959</t>
  </si>
  <si>
    <t>0963</t>
  </si>
  <si>
    <t>0964</t>
  </si>
  <si>
    <t>0965</t>
  </si>
  <si>
    <t>0969</t>
  </si>
  <si>
    <t>0970</t>
  </si>
  <si>
    <t>0974</t>
  </si>
  <si>
    <t>0975</t>
  </si>
  <si>
    <t>0976</t>
  </si>
  <si>
    <t>0977</t>
  </si>
  <si>
    <t>0981</t>
  </si>
  <si>
    <t>0982</t>
  </si>
  <si>
    <t>0983</t>
  </si>
  <si>
    <t>0987</t>
  </si>
  <si>
    <t>0988</t>
  </si>
  <si>
    <t>0989</t>
  </si>
  <si>
    <t>8800</t>
  </si>
  <si>
    <t>8801</t>
  </si>
  <si>
    <t>8802</t>
  </si>
  <si>
    <t>8803</t>
  </si>
  <si>
    <t>8804</t>
  </si>
  <si>
    <t>8850</t>
  </si>
  <si>
    <t>8851</t>
  </si>
  <si>
    <t>8852</t>
  </si>
  <si>
    <t>8853</t>
  </si>
  <si>
    <t>8860</t>
  </si>
  <si>
    <t>8861</t>
  </si>
  <si>
    <t>8862</t>
  </si>
  <si>
    <t>8863</t>
  </si>
  <si>
    <t>8864</t>
  </si>
  <si>
    <t>8865</t>
  </si>
  <si>
    <t>8866</t>
  </si>
  <si>
    <t>8867</t>
  </si>
  <si>
    <t>8868</t>
  </si>
  <si>
    <t>8869</t>
  </si>
  <si>
    <t>8880</t>
  </si>
  <si>
    <t>8881</t>
  </si>
  <si>
    <t>8882</t>
  </si>
  <si>
    <t>8883</t>
  </si>
  <si>
    <t>8884</t>
  </si>
  <si>
    <t>8885</t>
  </si>
  <si>
    <t>8886</t>
  </si>
  <si>
    <t>8887</t>
  </si>
  <si>
    <t>8888</t>
  </si>
  <si>
    <t>PERIOD</t>
  </si>
  <si>
    <t>PERIOD:</t>
  </si>
  <si>
    <t>REGULAR TRANSFER PAYMENT</t>
  </si>
  <si>
    <t>[Daily Rate] X [Days]</t>
  </si>
  <si>
    <t>[Base Rate] X [Weight]</t>
  </si>
  <si>
    <t>3.  Select Hospital for Hospital</t>
  </si>
  <si>
    <t>4.  Enter Admission and Discharge Dates</t>
  </si>
  <si>
    <t>5.  Select Discharge Status</t>
  </si>
  <si>
    <t>1.  Select the "Formula" sheet.</t>
  </si>
  <si>
    <t xml:space="preserve">2.  Enter the MS-DRG in the new worksheet </t>
  </si>
  <si>
    <t>(Four Digits, i.e. 0100)</t>
  </si>
  <si>
    <t>Utah Medicaid MS-DRG Calculator</t>
  </si>
  <si>
    <t>1.  Enter DRG:</t>
  </si>
  <si>
    <t>2.  Select Hospital:</t>
  </si>
  <si>
    <t>3.  Enter ADMIT Date:</t>
  </si>
  <si>
    <t>4.  Enter DISCHARGE Date:</t>
  </si>
  <si>
    <t>MS-DRG</t>
  </si>
  <si>
    <t>Weight</t>
  </si>
  <si>
    <t>ALOS</t>
  </si>
  <si>
    <t>MS-DRG Description</t>
  </si>
  <si>
    <t>Dysequilibrium</t>
  </si>
  <si>
    <t>0570</t>
  </si>
  <si>
    <t>0571</t>
  </si>
  <si>
    <t>0572</t>
  </si>
  <si>
    <t>0016</t>
  </si>
  <si>
    <t>0017</t>
  </si>
  <si>
    <t>payment for discharges prior to 10/1/11.  Please see the 16th Edition for these calculations.</t>
  </si>
  <si>
    <t>Note: Due to the change in weights, this calculator CANNOT be used to calculate</t>
  </si>
  <si>
    <r>
      <rPr>
        <b/>
        <sz val="10"/>
        <color indexed="8"/>
        <rFont val="Arial"/>
        <family val="2"/>
      </rPr>
      <t>Note</t>
    </r>
    <r>
      <rPr>
        <sz val="10"/>
        <color theme="1"/>
        <rFont val="Arial"/>
        <family val="2"/>
      </rPr>
      <t>:  The editions are now named to be compatible with the MS-DRG version being used.  
          No Utah calculator editions exist for #17 through #28.</t>
    </r>
  </si>
  <si>
    <t>0518</t>
  </si>
  <si>
    <t>0519</t>
  </si>
  <si>
    <t>0520</t>
  </si>
  <si>
    <t>0267</t>
  </si>
  <si>
    <t>0266</t>
  </si>
  <si>
    <t>0216</t>
  </si>
  <si>
    <t>0217</t>
  </si>
  <si>
    <t>0218</t>
  </si>
  <si>
    <t>0219</t>
  </si>
  <si>
    <t>0220</t>
  </si>
  <si>
    <t>0221</t>
  </si>
  <si>
    <t>Hospital - Urban</t>
  </si>
  <si>
    <t>0268</t>
  </si>
  <si>
    <t>0269</t>
  </si>
  <si>
    <t>0270</t>
  </si>
  <si>
    <t>0271</t>
  </si>
  <si>
    <t>0272</t>
  </si>
  <si>
    <t>0273</t>
  </si>
  <si>
    <t>0274</t>
  </si>
  <si>
    <t>ICD-10 Code</t>
  </si>
  <si>
    <t>0998</t>
  </si>
  <si>
    <t>0999</t>
  </si>
  <si>
    <t>Ungroupable</t>
  </si>
  <si>
    <t xml:space="preserve">P07.00 or P07.10 or P07.30 </t>
  </si>
  <si>
    <t>P22.0 with PCS code 5A1935Z or 5A1945Z or 5A1955Z</t>
  </si>
  <si>
    <t>P22.0 without PCS code 5A1935Z or 5A1945Z or 5A1955Z</t>
  </si>
  <si>
    <t>790-1 - NEONATE EXTREM IMMATUR/RDS - 1 - &lt; 500 grams or 23 completed weeks gestation or less</t>
  </si>
  <si>
    <t>P07.01 or P07.21 or P07.22</t>
  </si>
  <si>
    <t>790-2 - NEONATE EXTREM IMMATUR/RDS - 2 - 500 to 749 grams or gestational age of 24 completed weeks</t>
  </si>
  <si>
    <t>P07.02 or P07.23</t>
  </si>
  <si>
    <t>790-3 - NEONATE EXTREM IMMATUR/RDS - 3 - 750 to 999 grams or gestational age of 25 - 26 completed weeks</t>
  </si>
  <si>
    <t>P07.03 or P07.24 or P07.25</t>
  </si>
  <si>
    <t>P07.14 or P07.26 or P07.31</t>
  </si>
  <si>
    <t>790-5 - NEONATE EXTREM IMMATUR/RDS - 5 - 1250 to 1499 grams or gestational age of 29 -30 completed weeks</t>
  </si>
  <si>
    <t>P07.15 or P07.32 or P07.33</t>
  </si>
  <si>
    <t>790-6 - NEONATE EXTREM IMMATUR/RDS - 6 - 1500 to 1749 grams or gestational age of 31 - 32 completed weeks</t>
  </si>
  <si>
    <t>P07.16 or P07.34 or P07.35</t>
  </si>
  <si>
    <t xml:space="preserve">790-7 - NEONATE EXTREM IMMATUR/RDS - 7 - 1750 to 1999 grams or gestational age of 33- 34 completed weeks </t>
  </si>
  <si>
    <t>P07.17 or P07.36 or P07.37</t>
  </si>
  <si>
    <t xml:space="preserve">790-8 - NEONATE EXTREM IMMATUR/RDS - 8 - 2000 to 2499 grams or gestational age of 35- 36 completed weeks </t>
  </si>
  <si>
    <t>P07.18 or P07.38 or P07.39</t>
  </si>
  <si>
    <t xml:space="preserve">790-9a - NEONATE EXTREM IMMATUR/RDS - 9 - 2500 grams and over </t>
  </si>
  <si>
    <t>791-1 - PREMATURE W/MAJ PROBLEMS - 1 &lt; 500 grams or 23 completed weeks gestation or less</t>
  </si>
  <si>
    <t>791-2 - PREMATURE W/MAJ PROBLEMS - 2 - 500 to 749 grams or gestational age of 24 completed weeks</t>
  </si>
  <si>
    <t>791-3 - PREMATURE W/MAJ PROBLEMS - 3 - 750 to 999 grams or gestational age of 25 - 26 completed weeks</t>
  </si>
  <si>
    <t>791-5 - PREMATURE W/ MAJ PROBLEMS - 5 - 1250 to 1499 grams or gestational age of 29 -30 completed weeks</t>
  </si>
  <si>
    <t>791-6 - PREMATURE W/ MAJ PROBLEMS - 6 - 1500 to 1749 grams or gestational age of 31 - 32 completed weeks</t>
  </si>
  <si>
    <t xml:space="preserve">791-7 - PREMATURE W/ MAJ PROBLEMS - 7 - 1750 to 1999 grams or gestational age of 33- 34 completed weeks </t>
  </si>
  <si>
    <t xml:space="preserve">791-8 - PREMATURE W/ MAJ PROBLEMS - 8 - 2000 to 2499 grams or gestational age of 35- 36 completed weeks </t>
  </si>
  <si>
    <t>791-9 - PREMATURE W/ MAJ PROBLEMS - 9 - Unspecified weight or unspecified weeks of gestation</t>
  </si>
  <si>
    <t>OUT OF STATE</t>
  </si>
  <si>
    <t>DRG Description</t>
  </si>
  <si>
    <t>Note:  Calculator does NOT include consideration for payment from any other party (TPL, coinsurance etc.).  Any such payments should be deducted from above amount.  This calculator is not a claims processor and should only be used to anticipate the amount payable per Medicaid MS-DRG.</t>
  </si>
  <si>
    <t>* Discharge Status Note:  Per the Utah Medicaid Hospital Manual, an inpatient stay and transfer is defined as when the patient “is admitted and is then transferred to a distinct-part or another acute care hospital.”  Accordingly, a discharge status of "Transfer" would only be appropriate when the patient is discharged from an acute care hospital and transferred to a like facility.  For example, if the patient is transferred to another inpatient facility, the status of "Transferred" should be used.  However, if discharged to a skilled nursing facility, a discharge status of "Other" would be appropriate.</t>
  </si>
  <si>
    <t>791-4 - PREMATURE W/MAJ PROBLEMS - 3 - 1000 to 1249 grams or gestational age of 27 - 28 completed weeks</t>
  </si>
  <si>
    <t>790-4 - NEONATE EXTREM IMMATUR/RDS - 4 - 1000 to 1249 grams or gestational age of 27 - 28 completed weeks</t>
  </si>
  <si>
    <t>(Cell C5)</t>
  </si>
  <si>
    <t>5.  Select Discharge STATUS *(See Note Below):</t>
  </si>
  <si>
    <t>(Cell C9)</t>
  </si>
  <si>
    <t>(Cell C4)</t>
  </si>
  <si>
    <t>(Cells C6 and C7)</t>
  </si>
  <si>
    <t>(Cell C8)</t>
  </si>
  <si>
    <t>0783</t>
  </si>
  <si>
    <t>0784</t>
  </si>
  <si>
    <t>0785</t>
  </si>
  <si>
    <t>0786</t>
  </si>
  <si>
    <t>0787</t>
  </si>
  <si>
    <t>0788</t>
  </si>
  <si>
    <t>0796</t>
  </si>
  <si>
    <t>0797</t>
  </si>
  <si>
    <t>0798</t>
  </si>
  <si>
    <t>0817</t>
  </si>
  <si>
    <t>0818</t>
  </si>
  <si>
    <t>0819</t>
  </si>
  <si>
    <t>0831</t>
  </si>
  <si>
    <t>0832</t>
  </si>
  <si>
    <t>0833</t>
  </si>
  <si>
    <t>0805</t>
  </si>
  <si>
    <t>0806</t>
  </si>
  <si>
    <t>0807</t>
  </si>
  <si>
    <t>Budget Adjustment (DRG Allowed) Including LARC Charge Factor</t>
  </si>
  <si>
    <t>Budget Adjustment (DRG Allowed)</t>
  </si>
  <si>
    <t>[Calculated DRG Payment] X (1 - [Budget Adjustment Factor])</t>
  </si>
  <si>
    <t>[Budget Adjusted (DRG Allowed)] + [LARC Charge Factor]</t>
  </si>
  <si>
    <t>LARC Note:  Effective 1/1/2019 charges for Long Acting Reversible Contraceptives (LARC) will be reimbursed separately from the DRG. To find the current charge factor please refer to our Coverage and Reimbursement Lookup Tool. (https://health.utah.gov/stplan/lookup/CoverageLookup.php)</t>
  </si>
  <si>
    <t>6.  Enter LARC CHARGE FACTOR:**</t>
  </si>
  <si>
    <t>7.  Enter NET COVERED CHARGES:***</t>
  </si>
  <si>
    <t>***NET COVERED CHARGES equal TOTAL CHARGES net of DENIED and NON-COVERED charges</t>
  </si>
  <si>
    <t>**DO NOT INCLUDE LARC CHARGES IN NET COVERED CHARGES (See "LARC Note" below)</t>
  </si>
  <si>
    <t>0319</t>
  </si>
  <si>
    <t>0320</t>
  </si>
  <si>
    <t>ALTA VIEW HOSPITAL</t>
  </si>
  <si>
    <t>AMERICAN FORK HOSPITAL</t>
  </si>
  <si>
    <t>CACHE VALLEY HOSPITAL</t>
  </si>
  <si>
    <t>INTERMOUNTAIN MED CNTR REHAB</t>
  </si>
  <si>
    <t>INTERMOUNTAIN MEDICAL CENTER</t>
  </si>
  <si>
    <t>LAKEVIEW HOSPITAL</t>
  </si>
  <si>
    <t>LAYTON HOSPITAL</t>
  </si>
  <si>
    <t>LDS HOSPITAL</t>
  </si>
  <si>
    <t>LONE PEAK HOSPITAL</t>
  </si>
  <si>
    <t>MCKAY DEE HOSPITAL</t>
  </si>
  <si>
    <t>MOUNTAIN VIEW HOSPITAL</t>
  </si>
  <si>
    <t>OREM COMMUNITY HOSPITAL</t>
  </si>
  <si>
    <t>PRIMARY CHILDRENS REHAB</t>
  </si>
  <si>
    <t>SALT LAKE REG MED PSYCH</t>
  </si>
  <si>
    <t>SALT LAKE REG MED REHAB</t>
  </si>
  <si>
    <t>ST MARKS HOSPITAL</t>
  </si>
  <si>
    <t>UTAH VALLEY HOSP PSYCH</t>
  </si>
  <si>
    <t>UTAH VALLEY HOSPITAL</t>
  </si>
  <si>
    <t>UTAH VALLEY REHABILITATION</t>
  </si>
  <si>
    <t>0018</t>
  </si>
  <si>
    <t>0019</t>
  </si>
  <si>
    <t>Simultaneous Pancreas And Kidney Transplant With Hemodialysis</t>
  </si>
  <si>
    <t>0140</t>
  </si>
  <si>
    <t>Major Head And Neck Procedures With Mcc</t>
  </si>
  <si>
    <t>0141</t>
  </si>
  <si>
    <t>Major Head And Neck Procedures With Cc</t>
  </si>
  <si>
    <t>0142</t>
  </si>
  <si>
    <t>Major Head And Neck Procedures Without Cc/Mcc</t>
  </si>
  <si>
    <t>0143</t>
  </si>
  <si>
    <t>Other Ear, Nose, Mouth And Throat O.R. Procedures With Mcc</t>
  </si>
  <si>
    <t>0144</t>
  </si>
  <si>
    <t>Other Ear, Nose, Mouth And Throat O.R. Procedures With Cc</t>
  </si>
  <si>
    <t>0145</t>
  </si>
  <si>
    <t>Other Ear, Nose, Mouth And Throat O.R. Procedures Without Cc/Mcc</t>
  </si>
  <si>
    <t>0521</t>
  </si>
  <si>
    <t>Hip Replacement With Principal Diagnosis Of Hip Fracture With Mcc</t>
  </si>
  <si>
    <t>0522</t>
  </si>
  <si>
    <t>Hip Replacement With Principal Diagnosis Of Hip Fracture Without Mcc</t>
  </si>
  <si>
    <t>0650</t>
  </si>
  <si>
    <t>Kidney Transplant With Hemodialysis With Mcc</t>
  </si>
  <si>
    <t>0651</t>
  </si>
  <si>
    <t>Kidney Transplant With Hemodialysis Without Mcc</t>
  </si>
  <si>
    <t>SPANISH FORK HOSPITAL</t>
  </si>
  <si>
    <t>ENCOMPASS HEALTH REHABILITATION HOSPITAL OF UTAH</t>
  </si>
  <si>
    <t>ST GEORGE REGIONAL HOSPITAL</t>
  </si>
  <si>
    <t>1962412486</t>
  </si>
  <si>
    <t>1912014358</t>
  </si>
  <si>
    <t>1952703472</t>
  </si>
  <si>
    <t>1467425173</t>
  </si>
  <si>
    <t>1043220650</t>
  </si>
  <si>
    <t>1366440620</t>
  </si>
  <si>
    <t>JORDAN VALLEY HOSPITAL WEST VALLEY CAMPUS</t>
  </si>
  <si>
    <t>1396036695</t>
  </si>
  <si>
    <t>JORDAN VALLEY MEDICAL CENTER - PSYCH</t>
  </si>
  <si>
    <t>1528010451</t>
  </si>
  <si>
    <t>1417460205</t>
  </si>
  <si>
    <t>1528078581</t>
  </si>
  <si>
    <t>1831108497</t>
  </si>
  <si>
    <t>LOGAN REGIONAL HOSPITAL</t>
  </si>
  <si>
    <t>1770821571</t>
  </si>
  <si>
    <t>1194749580</t>
  </si>
  <si>
    <t>1487607669</t>
  </si>
  <si>
    <t>1053732024</t>
  </si>
  <si>
    <t>NORTHERN UTAH REHABILITATION HOSPITAL</t>
  </si>
  <si>
    <t>1720031636</t>
  </si>
  <si>
    <t>OGDEN REGIONAL MEDICAL CENTER</t>
  </si>
  <si>
    <t>1801903240</t>
  </si>
  <si>
    <t>OTHER UTAH HOSPITALS</t>
  </si>
  <si>
    <t>1235148594</t>
  </si>
  <si>
    <t>PRIMARY CHILDRENS HOSPITAL</t>
  </si>
  <si>
    <t>1598056053</t>
  </si>
  <si>
    <t>PROVO CANYON BEHAVIORAL HOSPITAL</t>
  </si>
  <si>
    <t>1154551919</t>
  </si>
  <si>
    <t>RIVERTON HOSPITAL</t>
  </si>
  <si>
    <t>1295066116</t>
  </si>
  <si>
    <t>SALT LAKE BEHAVIORAL HEALTH LLC</t>
  </si>
  <si>
    <t>1568619963</t>
  </si>
  <si>
    <t>1386728665</t>
  </si>
  <si>
    <t>1124661384</t>
  </si>
  <si>
    <t>1366452880</t>
  </si>
  <si>
    <t>1164469243</t>
  </si>
  <si>
    <t>1457794323</t>
  </si>
  <si>
    <t>ST MARKS HOSPITAL - PSYCH UNIT</t>
  </si>
  <si>
    <t>1497702195</t>
  </si>
  <si>
    <t>TIMPANOGOS REGIONAL HOSPITAL</t>
  </si>
  <si>
    <t>1114025491</t>
  </si>
  <si>
    <t>1588656870</t>
  </si>
  <si>
    <t>UUHC HOSPITAL</t>
  </si>
  <si>
    <t>1699889576</t>
  </si>
  <si>
    <t>UUHC HOSPITAL - PSYCH</t>
  </si>
  <si>
    <t>1881708766</t>
  </si>
  <si>
    <t>UUHC HOSPITAL - REHAB</t>
  </si>
  <si>
    <t>1487734976</t>
  </si>
  <si>
    <t>UUHC HUNTSMAN MENTAL HEALTH INSTITUTE</t>
  </si>
  <si>
    <t>NPI</t>
  </si>
  <si>
    <t>Heart Transplant Or Implant Of Heart Assist System With Mcc</t>
  </si>
  <si>
    <t>Heart Transplant Or Implant Of Heart Assist System Without Mcc</t>
  </si>
  <si>
    <t>Ecmo Or Tracheostomy With Mv &gt;96 Hours Or Principal Diagnosis Except Face, Mouth And Neck With Major O.R. Procedures</t>
  </si>
  <si>
    <t>Tracheostomy With Mv &gt;96 Hours Or Principal Diagnosis Except Face, Mouth And Neck Without Major O.R. Procedures</t>
  </si>
  <si>
    <t>Liver Transplant With Mcc Or Intestinal Transplant</t>
  </si>
  <si>
    <t>Liver Transplant Without Mcc</t>
  </si>
  <si>
    <t>Lung Transplant</t>
  </si>
  <si>
    <t>Simultaneous Pancreas And Kidney Transplant</t>
  </si>
  <si>
    <t>Pancreas Transplant</t>
  </si>
  <si>
    <t>Tracheostomy For Face, Mouth And Neck Diagnoses Or Laryngectomy With Mcc</t>
  </si>
  <si>
    <t>Tracheostomy For Face, Mouth And Neck Diagnoses Or Laryngectomy With Cc</t>
  </si>
  <si>
    <t>Tracheostomy For Face, Mouth And Neck Diagnoses Or Laryngectomy Without Cc/Mcc</t>
  </si>
  <si>
    <t>Allogeneic Bone Marrow Transplant</t>
  </si>
  <si>
    <t>Autologous Bone Marrow Transplant With Cc/Mcc</t>
  </si>
  <si>
    <t>Autologous Bone Marrow Transplant Without Cc/Mcc</t>
  </si>
  <si>
    <t>Chimeric Antigen Receptor (Car) T-Cell And Other Immunotherapies</t>
  </si>
  <si>
    <t>Intracranial Vascular Procedures With Principal Diagnosis Hemorrhage With Mcc</t>
  </si>
  <si>
    <t>Intracranial Vascular Procedures With Principal Diagnosis Hemorrhage With Cc</t>
  </si>
  <si>
    <t>Intracranial Vascular Procedures With Principal Diagnosis Hemorrhage Without Cc/Mcc</t>
  </si>
  <si>
    <t>Craniotomy With Major Device Implant Or Acute Complex Cns Principal Diagnosis With Mcc Or Chemotherapy Implant Or Epilepsy With Neurostimulator</t>
  </si>
  <si>
    <t>Craniotomy With Major Device Implant Or Acute Complex Cns Principal Diagnosis Without Mcc</t>
  </si>
  <si>
    <t>Craniotomy And Endovascular Intracranial Procedures With Mcc</t>
  </si>
  <si>
    <t>Craniotomy And Endovascular Intracranial Procedures With Cc</t>
  </si>
  <si>
    <t>Craniotomy And Endovascular Intracranial Procedures Without Cc/Mcc</t>
  </si>
  <si>
    <t>Spinal Procedures With Mcc</t>
  </si>
  <si>
    <t>Spinal Procedures With Cc Or Spinal Neurostimulators</t>
  </si>
  <si>
    <t>Spinal Procedures Without Cc/Mcc</t>
  </si>
  <si>
    <t>Ventricular Shunt Procedures With Mcc</t>
  </si>
  <si>
    <t>Ventricular Shunt Procedures With Cc</t>
  </si>
  <si>
    <t>Ventricular Shunt Procedures Without Cc/Mcc</t>
  </si>
  <si>
    <t>Carotid Artery Stent Procedures With Mcc</t>
  </si>
  <si>
    <t>Carotid Artery Stent Procedures With Cc</t>
  </si>
  <si>
    <t>Carotid Artery Stent Procedures Without Cc/Mcc</t>
  </si>
  <si>
    <t>Extracranial Procedures With Mcc</t>
  </si>
  <si>
    <t>Extracranial Procedures With Cc</t>
  </si>
  <si>
    <t>Extracranial Procedures Without Cc/Mcc</t>
  </si>
  <si>
    <t>Peripheral, Cranial Nerve And Other Nervous System Procedures With Mcc</t>
  </si>
  <si>
    <t>Peripheral, Cranial Nerve And Other Nervous System Procedures With Cc Or Peripheral Neurostimulator</t>
  </si>
  <si>
    <t>Peripheral, Cranial Nerve And Other Nervous System Procedures Without Cc/Mcc</t>
  </si>
  <si>
    <t>Spinal Disorders And Injuries With Cc/Mcc</t>
  </si>
  <si>
    <t>Spinal Disorders And Injuries Without Cc/Mcc</t>
  </si>
  <si>
    <t>Nervous System Neoplasms With Mcc</t>
  </si>
  <si>
    <t>Nervous System Neoplasms Without Mcc</t>
  </si>
  <si>
    <t>Degenerative Nervous System Disorders With Mcc</t>
  </si>
  <si>
    <t>Degenerative Nervous System Disorders Without Mcc</t>
  </si>
  <si>
    <t>Multiple Sclerosis And Cerebellar Ataxia With Mcc</t>
  </si>
  <si>
    <t>Multiple Sclerosis And Cerebellar Ataxia With Cc</t>
  </si>
  <si>
    <t>Multiple Sclerosis And Cerebellar Ataxia Without Cc/Mcc</t>
  </si>
  <si>
    <t>Ischemic Stroke, Precerebral Occlusion Or Transient Ischemia With Thrombolytic Agent With Mcc</t>
  </si>
  <si>
    <t>Ischemic Stroke, Precerebral Occlusion Or Transient Ischemia With Thrombolytic Agent With Cc</t>
  </si>
  <si>
    <t>Ischemic Stroke, Precerebral Occlusion Or Transient Ischemia With Thrombolytic Agent Without Cc/Mcc</t>
  </si>
  <si>
    <t>Intracranial Hemorrhage Or Cerebral Infarction With Mcc</t>
  </si>
  <si>
    <t>Intracranial Hemorrhage Or Cerebral Infarction With Cc Or Tpa In 24 Hours</t>
  </si>
  <si>
    <t>Intracranial Hemorrhage Or Cerebral Infarction Without Cc/Mcc</t>
  </si>
  <si>
    <t>Nonspecific Cva And Precerebral Occlusion Without Infarction With Mcc</t>
  </si>
  <si>
    <t>Nonspecific Cva And Precerebral Occlusion Without Infarction Without Mcc</t>
  </si>
  <si>
    <t>Transient Ischemia Without Thrombolytic</t>
  </si>
  <si>
    <t>Nonspecific Cerebrovascular Disorders With Mcc</t>
  </si>
  <si>
    <t>Nonspecific Cerebrovascular Disorders With Cc</t>
  </si>
  <si>
    <t>Nonspecific Cerebrovascular Disorders Without Cc/Mcc</t>
  </si>
  <si>
    <t>Cranial And Peripheral Nerve Disorders With Mcc</t>
  </si>
  <si>
    <t>Cranial And Peripheral Nerve Disorders Without Mcc</t>
  </si>
  <si>
    <t>Viral Meningitis With Cc/Mcc</t>
  </si>
  <si>
    <t>Viral Meningitis Without Cc/Mcc</t>
  </si>
  <si>
    <t>Hypertensive Encephalopathy With Mcc</t>
  </si>
  <si>
    <t>Hypertensive Encephalopathy With Cc</t>
  </si>
  <si>
    <t>Hypertensive Encephalopathy Without Cc/Mcc</t>
  </si>
  <si>
    <t>Nontraumatic Stupor And Coma With Mcc</t>
  </si>
  <si>
    <t>Nontraumatic Stupor And Coma Without Mcc</t>
  </si>
  <si>
    <t>Traumatic Stupor And Coma &gt;1 Hour With Mcc</t>
  </si>
  <si>
    <t>Traumatic Stupor And Coma &gt;1 Hour With Cc</t>
  </si>
  <si>
    <t>Traumatic Stupor And Coma &gt;1 Hour Without Cc/Mcc</t>
  </si>
  <si>
    <t>Traumatic Stupor And Coma &lt;1 Hour With Mcc</t>
  </si>
  <si>
    <t>Traumatic Stupor And Coma &lt;1 Hour With Cc</t>
  </si>
  <si>
    <t>Traumatic Stupor And Coma &lt;1 Hour Without Cc/Mcc</t>
  </si>
  <si>
    <t>Concussion With Mcc</t>
  </si>
  <si>
    <t>Concussion With Cc</t>
  </si>
  <si>
    <t>Concussion Without Cc/Mcc</t>
  </si>
  <si>
    <t>Other Disorders Of Nervous System With Mcc</t>
  </si>
  <si>
    <t>Other Disorders Of Nervous System With Cc</t>
  </si>
  <si>
    <t>Other Disorders Of Nervous System Without Cc/Mcc</t>
  </si>
  <si>
    <t>Bacterial And Tuberculous Infections Of Nervous System With Mcc</t>
  </si>
  <si>
    <t>Bacterial And Tuberculous Infections Of Nervous System With Cc</t>
  </si>
  <si>
    <t>Bacterial And Tuberculous Infections Of Nervous System Without Cc/Mcc</t>
  </si>
  <si>
    <t>Non-Bacterial Infection Of Nervous System Except Viral Meningitis With Mcc</t>
  </si>
  <si>
    <t>Non-Bacterial Infection Of Nervous System Except Viral Meningitis With Cc</t>
  </si>
  <si>
    <t>Non-Bacterial Infection Of Nervous System Except Viral Meningitis Without Cc/Mcc</t>
  </si>
  <si>
    <t>Seizures With Mcc</t>
  </si>
  <si>
    <t>Seizures Without Mcc</t>
  </si>
  <si>
    <t>Headaches With Mcc</t>
  </si>
  <si>
    <t>Headaches Without Mcc</t>
  </si>
  <si>
    <t>Orbital Procedures With Cc/Mcc</t>
  </si>
  <si>
    <t>Orbital Procedures Without Cc/Mcc</t>
  </si>
  <si>
    <t>Extraocular Procedures Except Orbit</t>
  </si>
  <si>
    <t>Intraocular Procedures With Cc/Mcc</t>
  </si>
  <si>
    <t>Intraocular Procedures Without Cc/Mcc</t>
  </si>
  <si>
    <t>Acute Major Eye Infections With Cc/Mcc</t>
  </si>
  <si>
    <t>Acute Major Eye Infections Without Cc/Mcc</t>
  </si>
  <si>
    <t>Neurological Eye Disorders</t>
  </si>
  <si>
    <t>Other Disorders Of The Eye With Mcc Or Thrombolytic Agent</t>
  </si>
  <si>
    <t>Other Disorders Of The Eye Without Mcc</t>
  </si>
  <si>
    <t>Sinus And Mastoid Procedures With Cc/Mcc</t>
  </si>
  <si>
    <t>Sinus And Mastoid Procedures Without Cc/Mcc</t>
  </si>
  <si>
    <t>Mouth Procedures With Cc/Mcc</t>
  </si>
  <si>
    <t>Mouth Procedures Without Cc/Mcc</t>
  </si>
  <si>
    <t>Salivary Gland Procedures</t>
  </si>
  <si>
    <t>Ear, Nose, Mouth And Throat Malignancy With Mcc</t>
  </si>
  <si>
    <t>Ear, Nose, Mouth And Throat Malignancy With Cc</t>
  </si>
  <si>
    <t>Ear, Nose, Mouth And Throat Malignancy Without Cc/Mcc</t>
  </si>
  <si>
    <t>Epistaxis With Mcc</t>
  </si>
  <si>
    <t>Epistaxis Without Mcc</t>
  </si>
  <si>
    <t>Otitis Media And Uri With Mcc</t>
  </si>
  <si>
    <t>Otitis Media And Uri Without Mcc</t>
  </si>
  <si>
    <t>Other Ear, Nose, Mouth And Throat Diagnoses With Mcc</t>
  </si>
  <si>
    <t>Other Ear, Nose, Mouth And Throat Diagnoses With Cc</t>
  </si>
  <si>
    <t>Other Ear, Nose, Mouth And Throat Diagnoses Without Cc/Mcc</t>
  </si>
  <si>
    <t>Dental And Oral Diseases With Mcc</t>
  </si>
  <si>
    <t>Dental And Oral Diseases With Cc</t>
  </si>
  <si>
    <t>Dental And Oral Diseases Without Cc/Mcc</t>
  </si>
  <si>
    <t>Major Chest Procedures With Mcc</t>
  </si>
  <si>
    <t>Major Chest Procedures With Cc</t>
  </si>
  <si>
    <t>Major Chest Procedures Without Cc/Mcc</t>
  </si>
  <si>
    <t>Other Respiratory System O.R. Procedures With Mcc</t>
  </si>
  <si>
    <t>Other Respiratory System O.R. Procedures With Cc</t>
  </si>
  <si>
    <t>Other Respiratory System O.R. Procedures Without Cc/Mcc</t>
  </si>
  <si>
    <t>0173</t>
  </si>
  <si>
    <t>Ultrasound Accelerated And Other Thrombolysis With Principal Diagnosis Pulmonary Embolism</t>
  </si>
  <si>
    <t>Pulmonary Embolism With Mcc Or Acute Cor Pulmonale</t>
  </si>
  <si>
    <t>Pulmonary Embolism Without Mcc</t>
  </si>
  <si>
    <t>Respiratory Infections And Inflammations With Mcc</t>
  </si>
  <si>
    <t>Respiratory Infections And Inflammations With Cc</t>
  </si>
  <si>
    <t>Respiratory Infections And Inflammations Without Cc/Mcc</t>
  </si>
  <si>
    <t>Respiratory Neoplasms With Mcc</t>
  </si>
  <si>
    <t>Respiratory Neoplasms With Cc</t>
  </si>
  <si>
    <t>Respiratory Neoplasms Without Cc/Mcc</t>
  </si>
  <si>
    <t>Major Chest Trauma With Mcc</t>
  </si>
  <si>
    <t>Major Chest Trauma With Cc</t>
  </si>
  <si>
    <t>Major Chest Trauma Without Cc/Mcc</t>
  </si>
  <si>
    <t>Pleural Effusion With Mcc</t>
  </si>
  <si>
    <t>Pleural Effusion With Cc</t>
  </si>
  <si>
    <t>Pleural Effusion Without Cc/Mcc</t>
  </si>
  <si>
    <t>Pulmonary Edema And Respiratory Failure</t>
  </si>
  <si>
    <t>Chronic Obstructive Pulmonary Disease With Mcc</t>
  </si>
  <si>
    <t>Chronic Obstructive Pulmonary Disease With Cc</t>
  </si>
  <si>
    <t>Chronic Obstructive Pulmonary Disease Without Cc/Mcc</t>
  </si>
  <si>
    <t>Simple Pneumonia And Pleurisy With Mcc</t>
  </si>
  <si>
    <t>Simple Pneumonia And Pleurisy With Cc</t>
  </si>
  <si>
    <t>Simple Pneumonia And Pleurisy Without Cc/Mcc</t>
  </si>
  <si>
    <t>Interstitial Lung Disease With Mcc</t>
  </si>
  <si>
    <t>Interstitial Lung Disease With Cc</t>
  </si>
  <si>
    <t>Interstitial Lung Disease Without Cc/Mcc</t>
  </si>
  <si>
    <t>Pneumothorax With Mcc</t>
  </si>
  <si>
    <t>Pneumothorax With Cc</t>
  </si>
  <si>
    <t>Pneumothorax Without Cc/Mcc</t>
  </si>
  <si>
    <t>Bronchitis And Asthma With Cc/Mcc</t>
  </si>
  <si>
    <t>Bronchitis And Asthma Without Cc/Mcc</t>
  </si>
  <si>
    <t>Respiratory Signs And Symptoms</t>
  </si>
  <si>
    <t>Other Respiratory System Diagnoses With Mcc</t>
  </si>
  <si>
    <t>Other Respiratory System Diagnoses Without Mcc</t>
  </si>
  <si>
    <t>Respiratory System Diagnosis With Ventilator Support &gt;96 Hours</t>
  </si>
  <si>
    <t>Respiratory System Diagnosis With Ventilator Support &lt;=96 Hours</t>
  </si>
  <si>
    <t>0212</t>
  </si>
  <si>
    <t>Concomitant Aortic And Mitral Valve Procedures</t>
  </si>
  <si>
    <t>Other Heart Assist System Implant</t>
  </si>
  <si>
    <t>Cardiac Valve And Other Major Cardiothoracic Procedures With Cardiac Catheterization With Mcc</t>
  </si>
  <si>
    <t>Cardiac Valve And Other Major Cardiothoracic Procedures With Cardiac Catheterization With Cc</t>
  </si>
  <si>
    <t>Cardiac Valve And Other Major Cardiothoracic Procedures With Cardiac Catheterization Without Cc/Mcc</t>
  </si>
  <si>
    <t>Cardiac Valve And Other Major Cardiothoracic Procedures Without Cardiac Catheterization With Mcc</t>
  </si>
  <si>
    <t>Cardiac Valve And Other Major Cardiothoracic Procedures Without Cardiac Catheterization With Cc</t>
  </si>
  <si>
    <t>Cardiac Valve And Other Major Cardiothoracic Procedures Without Cardiac Catheterization Without Cc/Mcc</t>
  </si>
  <si>
    <t>Other Cardiothoracic Procedures With Mcc</t>
  </si>
  <si>
    <t>Other Cardiothoracic Procedures Without Mcc</t>
  </si>
  <si>
    <t>Coronary Bypass With Ptca With Mcc</t>
  </si>
  <si>
    <t>Coronary Bypass With Ptca Without Mcc</t>
  </si>
  <si>
    <t>Coronary Bypass With Cardiac Catheterization Or Open Ablation With Mcc</t>
  </si>
  <si>
    <t>Coronary Bypass With Cardiac Catheterization Or Open Ablation Without Mcc</t>
  </si>
  <si>
    <t>Coronary Bypass Without Cardiac Catheterization With Mcc</t>
  </si>
  <si>
    <t>Coronary Bypass Without Cardiac Catheterization Without Mcc</t>
  </si>
  <si>
    <t>Amputation For Circulatory System Disorders Except Upper Limb And Toe With Mcc</t>
  </si>
  <si>
    <t>Amputation For Circulatory System Disorders Except Upper Limb And Toe With Cc</t>
  </si>
  <si>
    <t>Amputation For Circulatory System Disorders Except Upper Limb And Toe Without Cc/Mcc</t>
  </si>
  <si>
    <t>Permanent Cardiac Pacemaker Implant With Mcc</t>
  </si>
  <si>
    <t>Permanent Cardiac Pacemaker Implant With Cc</t>
  </si>
  <si>
    <t>Permanent Cardiac Pacemaker Implant Without Cc/Mcc</t>
  </si>
  <si>
    <t>Aicd Generator Procedures</t>
  </si>
  <si>
    <t>Percutaneous Cardiovascular Procedures Without Intraluminal Device With Mcc</t>
  </si>
  <si>
    <t>Percutaneous Cardiovascular Procedures Without Intraluminal Device Without Mcc</t>
  </si>
  <si>
    <t>Other Vascular Procedures With Mcc</t>
  </si>
  <si>
    <t>Other Vascular Procedures With Cc</t>
  </si>
  <si>
    <t>Other Vascular Procedures Without Cc/Mcc</t>
  </si>
  <si>
    <t>Upper Limb And Toe Amputation For Circulatory System Disorders With Mcc</t>
  </si>
  <si>
    <t>Upper Limb And Toe Amputation For Circulatory System Disorders With Cc</t>
  </si>
  <si>
    <t>Upper Limb And Toe Amputation For Circulatory System Disorders Without Cc/Mcc</t>
  </si>
  <si>
    <t>Cardiac Pacemaker Device Replacement With Mcc</t>
  </si>
  <si>
    <t>Cardiac Pacemaker Device Replacement Without Mcc</t>
  </si>
  <si>
    <t>Cardiac Pacemaker Revision Except Device Replacement With Mcc</t>
  </si>
  <si>
    <t>Cardiac Pacemaker Revision Except Device Replacement With Cc</t>
  </si>
  <si>
    <t>Cardiac Pacemaker Revision Except Device Replacement Without Cc/Mcc</t>
  </si>
  <si>
    <t>Vein Ligation And Stripping</t>
  </si>
  <si>
    <t>Other Circulatory System O.R. Procedures</t>
  </si>
  <si>
    <t>Aicd Lead Procedures</t>
  </si>
  <si>
    <t>Endovascular Cardiac Valve Replacement And Supplement Procedures With Mcc</t>
  </si>
  <si>
    <t>Endovascular Cardiac Valve Replacement And Supplement Procedures Without Mcc</t>
  </si>
  <si>
    <t>Aortic And Heart Assist Procedures Except Pulsation Balloon With Mcc</t>
  </si>
  <si>
    <t>Aortic And Heart Assist Procedures Except Pulsation Balloon Without Mcc</t>
  </si>
  <si>
    <t>Other Major Cardiovascular Procedures With Mcc</t>
  </si>
  <si>
    <t>Other Major Cardiovascular Procedures With Cc</t>
  </si>
  <si>
    <t>Other Major Cardiovascular Procedures Without Cc/Mcc</t>
  </si>
  <si>
    <t>Percutaneous And Other Intracardiac Procedures With Mcc</t>
  </si>
  <si>
    <t>Percutaneous And Other Intracardiac Procedures Without Mcc</t>
  </si>
  <si>
    <t>0275</t>
  </si>
  <si>
    <t>Cardiac Defibrillator Implant With Cardiac Catheterization And Mcc</t>
  </si>
  <si>
    <t>0276</t>
  </si>
  <si>
    <t>Cardiac Defibrillator Implant With Mcc</t>
  </si>
  <si>
    <t>0277</t>
  </si>
  <si>
    <t>Cardiac Defibrillator Implant Without Mcc</t>
  </si>
  <si>
    <t>0278</t>
  </si>
  <si>
    <t>Ultrasound Accelerated And Other Thrombolysis Of Peripheral Vascular Structures With Mcc</t>
  </si>
  <si>
    <t>0279</t>
  </si>
  <si>
    <t>Ultrasound Accelerated And Other Thrombolysis Of Peripheral Vascular Structures Without Mcc</t>
  </si>
  <si>
    <t>Acute Myocardial Infarction, Discharged Alive With Mcc</t>
  </si>
  <si>
    <t>Acute Myocardial Infarction, Discharged Alive With Cc</t>
  </si>
  <si>
    <t>Acute Myocardial Infarction, Discharged Alive Without Cc/Mcc</t>
  </si>
  <si>
    <t>Acute Myocardial Infarction, Expired With Mcc</t>
  </si>
  <si>
    <t>Acute Myocardial Infarction, Expired With Cc</t>
  </si>
  <si>
    <t>Acute Myocardial Infarction, Expired Without Cc/Mcc</t>
  </si>
  <si>
    <t>Circulatory Disorders Except Ami, With Cardiac Catheterization With Mcc</t>
  </si>
  <si>
    <t>Circulatory Disorders Except Ami, With Cardiac Catheterization Without Mcc</t>
  </si>
  <si>
    <t>Acute And Subacute Endocarditis With Mcc</t>
  </si>
  <si>
    <t>Acute And Subacute Endocarditis With Cc</t>
  </si>
  <si>
    <t>Acute And Subacute Endocarditis Without Cc/Mcc</t>
  </si>
  <si>
    <t>Heart Failure And Shock With Mcc</t>
  </si>
  <si>
    <t>Heart Failure And Shock With Cc</t>
  </si>
  <si>
    <t>Heart Failure And Shock Without Cc/Mcc</t>
  </si>
  <si>
    <t>Deep Vein Thrombophlebitis With Cc/Mcc</t>
  </si>
  <si>
    <t>Deep Vein Thrombophlebitis Without Cc/Mcc</t>
  </si>
  <si>
    <t>Cardiac Arrest, Unexplained With Mcc</t>
  </si>
  <si>
    <t>Cardiac Arrest, Unexplained With Cc</t>
  </si>
  <si>
    <t>Cardiac Arrest, Unexplained Without Cc/Mcc</t>
  </si>
  <si>
    <t>Peripheral Vascular Disorders With Mcc</t>
  </si>
  <si>
    <t>Peripheral Vascular Disorders With Cc</t>
  </si>
  <si>
    <t>Peripheral Vascular Disorders Without Cc/Mcc</t>
  </si>
  <si>
    <t>Atherosclerosis With Mcc</t>
  </si>
  <si>
    <t>Atherosclerosis Without Mcc</t>
  </si>
  <si>
    <t>Hypertension With Mcc</t>
  </si>
  <si>
    <t>Hypertension Without Mcc</t>
  </si>
  <si>
    <t>Cardiac Congenital And Valvular Disorders With Mcc</t>
  </si>
  <si>
    <t>Cardiac Congenital And Valvular Disorders Without Mcc</t>
  </si>
  <si>
    <t>Cardiac Arrhythmia And Conduction Disorders With Mcc</t>
  </si>
  <si>
    <t>Cardiac Arrhythmia And Conduction Disorders With Cc</t>
  </si>
  <si>
    <t>Cardiac Arrhythmia And Conduction Disorders Without Cc/Mcc</t>
  </si>
  <si>
    <t>Angina Pectoris</t>
  </si>
  <si>
    <t>Syncope And Collapse</t>
  </si>
  <si>
    <t>Chest Pain</t>
  </si>
  <si>
    <t>Other Circulatory System Diagnoses With Mcc</t>
  </si>
  <si>
    <t>Other Circulatory System Diagnoses With Cc</t>
  </si>
  <si>
    <t>Other Circulatory System Diagnoses Without Cc/Mcc</t>
  </si>
  <si>
    <t>Other Endovascular Cardiac Valve Procedures With Mcc</t>
  </si>
  <si>
    <t>Other Endovascular Cardiac Valve Procedures Without Mcc</t>
  </si>
  <si>
    <t>0321</t>
  </si>
  <si>
    <t>Percutaneous Cardiovascular Procedures With Intraluminal Device With Mcc Or 4+ Arteries/Intraluminal Devices</t>
  </si>
  <si>
    <t>0322</t>
  </si>
  <si>
    <t>Percutaneous Cardiovascular Procedures With Intraluminal Device Without Mcc</t>
  </si>
  <si>
    <t>0323</t>
  </si>
  <si>
    <t xml:space="preserve">Coronary Intravascular Lithotripsy With Intraluminal Device With Mcc    </t>
  </si>
  <si>
    <t>0324</t>
  </si>
  <si>
    <t xml:space="preserve">Coronary Intravascular Lithotripsy With Intraluminal Device Without Mcc                                                                        </t>
  </si>
  <si>
    <t>0325</t>
  </si>
  <si>
    <t xml:space="preserve">Coronary Intravascular Lithotripsy Without Intraluminal Device                                                                                 </t>
  </si>
  <si>
    <t>Stomach, Esophageal And Duodenal Procedures With Mcc</t>
  </si>
  <si>
    <t>Stomach, Esophageal And Duodenal Procedures With Cc</t>
  </si>
  <si>
    <t>Stomach, Esophageal And Duodenal Procedures Without Cc/Mcc</t>
  </si>
  <si>
    <t>Major Small And Large Bowel Procedures With Mcc</t>
  </si>
  <si>
    <t>Major Small And Large Bowel Procedures With Cc</t>
  </si>
  <si>
    <t>Major Small And Large Bowel Procedures Without Cc/Mcc</t>
  </si>
  <si>
    <t>Rectal Resection With Mcc</t>
  </si>
  <si>
    <t>Rectal Resection With Cc</t>
  </si>
  <si>
    <t>Rectal Resection Without Cc/Mcc</t>
  </si>
  <si>
    <t>Peritoneal Adhesiolysis With Mcc</t>
  </si>
  <si>
    <t>Peritoneal Adhesiolysis With Cc</t>
  </si>
  <si>
    <t>Peritoneal Adhesiolysis Without Cc/Mcc</t>
  </si>
  <si>
    <t>Minor Small And Large Bowel Procedures With Mcc</t>
  </si>
  <si>
    <t>Minor Small And Large Bowel Procedures With Cc</t>
  </si>
  <si>
    <t>Minor Small And Large Bowel Procedures Without Cc/Mcc</t>
  </si>
  <si>
    <t>Anal And Stomal Procedures With Mcc</t>
  </si>
  <si>
    <t>Anal And Stomal Procedures With Cc</t>
  </si>
  <si>
    <t>Anal And Stomal Procedures Without Cc/Mcc</t>
  </si>
  <si>
    <t>Inguinal And Femoral Hernia Procedures With Mcc</t>
  </si>
  <si>
    <t>Inguinal And Femoral Hernia Procedures With Cc</t>
  </si>
  <si>
    <t>Inguinal And Femoral Hernia Procedures Without Cc/Mcc</t>
  </si>
  <si>
    <t>Hernia Procedures Except Inguinal And Femoral With Mcc</t>
  </si>
  <si>
    <t>Hernia Procedures Except Inguinal And Femoral With Cc</t>
  </si>
  <si>
    <t>Hernia Procedures Except Inguinal And Femoral Without Cc/Mcc</t>
  </si>
  <si>
    <t>Other Digestive System O.R. Procedures With Mcc</t>
  </si>
  <si>
    <t>Other Digestive System O.R. Procedures With Cc</t>
  </si>
  <si>
    <t>Other Digestive System O.R. Procedures Without Cc/Mcc</t>
  </si>
  <si>
    <t>Major Esophageal Disorders With Mcc</t>
  </si>
  <si>
    <t>Major Esophageal Disorders With Cc</t>
  </si>
  <si>
    <t>Major Esophageal Disorders Without Cc/Mcc</t>
  </si>
  <si>
    <t>Major Gastrointestinal Disorders And Peritoneal Infections With Mcc</t>
  </si>
  <si>
    <t>Major Gastrointestinal Disorders And Peritoneal Infections With Cc</t>
  </si>
  <si>
    <t>Major Gastrointestinal Disorders And Peritoneal Infections Without Cc/Mcc</t>
  </si>
  <si>
    <t>Digestive Malignancy With Mcc</t>
  </si>
  <si>
    <t>Digestive Malignancy With Cc</t>
  </si>
  <si>
    <t>Digestive Malignancy Without Cc/Mcc</t>
  </si>
  <si>
    <t>Gastrointestinal Hemorrhage With Mcc</t>
  </si>
  <si>
    <t>Gastrointestinal Hemorrhage With Cc</t>
  </si>
  <si>
    <t>Gastrointestinal Hemorrhage Without Cc/Mcc</t>
  </si>
  <si>
    <t>Complicated Peptic Ulcer With Mcc</t>
  </si>
  <si>
    <t>Complicated Peptic Ulcer With Cc</t>
  </si>
  <si>
    <t>Complicated Peptic Ulcer Without Cc/Mcc</t>
  </si>
  <si>
    <t>Uncomplicated Peptic Ulcer With Mcc</t>
  </si>
  <si>
    <t>Uncomplicated Peptic Ulcer Without Mcc</t>
  </si>
  <si>
    <t>Inflammatory Bowel Disease With Mcc</t>
  </si>
  <si>
    <t>Inflammatory Bowel Disease With Cc</t>
  </si>
  <si>
    <t>Inflammatory Bowel Disease Without Cc/Mcc</t>
  </si>
  <si>
    <t>Gastrointestinal Obstruction With Mcc</t>
  </si>
  <si>
    <t>Gastrointestinal Obstruction With Cc</t>
  </si>
  <si>
    <t>Gastrointestinal Obstruction Without Cc/Mcc</t>
  </si>
  <si>
    <t>Esophagitis, Gastroenteritis And Miscellaneous Digestive Disorders With Mcc</t>
  </si>
  <si>
    <t>Esophagitis, Gastroenteritis And Miscellaneous Digestive Disorders Without Mcc</t>
  </si>
  <si>
    <t>Other Digestive System Diagnoses With Mcc</t>
  </si>
  <si>
    <t>Other Digestive System Diagnoses With Cc</t>
  </si>
  <si>
    <t>Other Digestive System Diagnoses Without Cc/Mcc</t>
  </si>
  <si>
    <t>0397</t>
  </si>
  <si>
    <t>Appendix Procedures With Mcc</t>
  </si>
  <si>
    <t>0398</t>
  </si>
  <si>
    <t>Appendix Procedures With Cc</t>
  </si>
  <si>
    <t>0399</t>
  </si>
  <si>
    <t>Appendix Procedures Without Cc/Mcc</t>
  </si>
  <si>
    <t>Pancreas, Liver And Shunt Procedures With Mcc</t>
  </si>
  <si>
    <t>Pancreas, Liver And Shunt Procedures With Cc</t>
  </si>
  <si>
    <t>Pancreas, Liver And Shunt Procedures Without Cc/Mcc</t>
  </si>
  <si>
    <t>Biliary Tract Procedures Except Only Cholecystectomy With Or Without C.D.E. With Mcc</t>
  </si>
  <si>
    <t>Biliary Tract Procedures Except Only Cholecystectomy With Or Without C.D.E. With Cc</t>
  </si>
  <si>
    <t>Biliary Tract Procedures Except Only Cholecystectomy With Or Without C.D.E. Without Cc/Mcc</t>
  </si>
  <si>
    <t>Cholecystectomy With C.D.E. With Mcc</t>
  </si>
  <si>
    <t>Cholecystectomy With C.D.E. With Cc</t>
  </si>
  <si>
    <t>Cholecystectomy With C.D.E. Without Cc/Mcc</t>
  </si>
  <si>
    <t>Cholecystectomy Except By Laparoscope Without C.D.E. With Mcc</t>
  </si>
  <si>
    <t>Cholecystectomy Except By Laparoscope Without C.D.E. With Cc</t>
  </si>
  <si>
    <t>Cholecystectomy Except By Laparoscope Without C.D.E. Without Cc/Mcc</t>
  </si>
  <si>
    <t>Laparoscopic Cholecystectomy Without C.D.E. With Mcc</t>
  </si>
  <si>
    <t>Laparoscopic Cholecystectomy Without C.D.E. With Cc</t>
  </si>
  <si>
    <t>Laparoscopic Cholecystectomy Without C.D.E. Without Cc/Mcc</t>
  </si>
  <si>
    <t>Hepatobiliary Diagnostic Procedures With Mcc</t>
  </si>
  <si>
    <t>Hepatobiliary Diagnostic Procedures With Cc</t>
  </si>
  <si>
    <t>Hepatobiliary Diagnostic Procedures Without Cc/Mcc</t>
  </si>
  <si>
    <t>Other Hepatobiliary Or Pancreas O.R. Procedures With Mcc</t>
  </si>
  <si>
    <t>Other Hepatobiliary Or Pancreas O.R. Procedures With Cc</t>
  </si>
  <si>
    <t>Other Hepatobiliary Or Pancreas O.R. Procedures Without Cc/Mcc</t>
  </si>
  <si>
    <t>Cirrhosis And Alcoholic Hepatitis With Mcc</t>
  </si>
  <si>
    <t>Cirrhosis And Alcoholic Hepatitis With Cc</t>
  </si>
  <si>
    <t>Cirrhosis And Alcoholic Hepatitis Without Cc/Mcc</t>
  </si>
  <si>
    <t>Malignancy Of Hepatobiliary System Or Pancreas With Mcc</t>
  </si>
  <si>
    <t>Malignancy Of Hepatobiliary System Or Pancreas With Cc</t>
  </si>
  <si>
    <t>Malignancy Of Hepatobiliary System Or Pancreas Without Cc/Mcc</t>
  </si>
  <si>
    <t>Disorders Of Pancreas Except Malignancy With Mcc</t>
  </si>
  <si>
    <t>Disorders Of Pancreas Except Malignancy With Cc</t>
  </si>
  <si>
    <t>Disorders Of Pancreas Except Malignancy Without Cc/Mcc</t>
  </si>
  <si>
    <t>Disorders Of Liver Except Malignancy, Cirrhosis Or Alcoholic Hepatitis With Mcc</t>
  </si>
  <si>
    <t>Disorders Of Liver Except Malignancy, Cirrhosis Or Alcoholic Hepatitis With Cc</t>
  </si>
  <si>
    <t>Disorders Of Liver Except Malignancy, Cirrhosis Or Alcoholic Hepatitis Without Cc/Mcc</t>
  </si>
  <si>
    <t>Disorders Of The Biliary Tract With Mcc</t>
  </si>
  <si>
    <t>Disorders Of The Biliary Tract With Cc</t>
  </si>
  <si>
    <t>Disorders Of The Biliary Tract Without Cc/Mcc</t>
  </si>
  <si>
    <t>Spinal Fusion Except Cervical With Spinal Curvature, Malignancy, Infection Or Extensive Fusions With Mcc</t>
  </si>
  <si>
    <t>Spinal Fusion Except Cervical With Spinal Curvature, Malignancy, Infection Or Extensive Fusions With Cc</t>
  </si>
  <si>
    <t>Spinal Fusion Except Cervical With Spinal Curvature, Malignancy, Infection Or Extensive Fusions Without Cc/Mcc</t>
  </si>
  <si>
    <t>Bilateral Or Multiple Major Joint Procedures Of Lower Extremity With Mcc</t>
  </si>
  <si>
    <t>Bilateral Or Multiple Major Joint Procedures Of Lower Extremity Without Mcc</t>
  </si>
  <si>
    <t>Wound Debridement And Skin Graft Except Hand For Musculoskeletal And Connective Tissue Disorders With Mcc</t>
  </si>
  <si>
    <t>Wound Debridement And Skin Graft Except Hand For Musculoskeletal And Connective Tissue Disorders With Cc</t>
  </si>
  <si>
    <t>Wound Debridement And Skin Graft Except Hand For Musculoskeletal And Connective Tissue Disorders Without Cc/Mcc</t>
  </si>
  <si>
    <t>Revision Of Hip Or Knee Replacement With Mcc</t>
  </si>
  <si>
    <t>Revision Of Hip Or Knee Replacement With Cc</t>
  </si>
  <si>
    <t>Revision Of Hip Or Knee Replacement Without Cc/Mcc</t>
  </si>
  <si>
    <t>Major Hip And Knee Joint Replacement Or Reattachment Of Lower Extremity With Mcc Or Total Ankle Replacement</t>
  </si>
  <si>
    <t>Major Hip And Knee Joint Replacement Or Reattachment Of Lower Extremity Without Mcc</t>
  </si>
  <si>
    <t>Cervical Spinal Fusion With Mcc</t>
  </si>
  <si>
    <t>Cervical Spinal Fusion With Cc</t>
  </si>
  <si>
    <t>Cervical Spinal Fusion Without Cc/Mcc</t>
  </si>
  <si>
    <t>Amputation For Musculoskeletal System And Connective Tissue Disorders With Mcc</t>
  </si>
  <si>
    <t>Amputation For Musculoskeletal System And Connective Tissue Disorders With Cc</t>
  </si>
  <si>
    <t>Amputation For Musculoskeletal System And Connective Tissue Disorders Without Cc/Mcc</t>
  </si>
  <si>
    <t>Biopsies Of Musculoskeletal System And Connective Tissue With Mcc</t>
  </si>
  <si>
    <t>Biopsies Of Musculoskeletal System And Connective Tissue With Cc</t>
  </si>
  <si>
    <t>Biopsies Of Musculoskeletal System And Connective Tissue Without Cc/Mcc</t>
  </si>
  <si>
    <t>Hip And Femur Procedures Except Major Joint With Mcc</t>
  </si>
  <si>
    <t>Hip And Femur Procedures Except Major Joint With Cc</t>
  </si>
  <si>
    <t>Hip And Femur Procedures Except Major Joint Without Cc/Mcc</t>
  </si>
  <si>
    <t>Major Joint Or Limb Reattachment Procedures Of Upper Extremities</t>
  </si>
  <si>
    <t>Knee Procedures With Principal Diagnosis Of Infection With Mcc</t>
  </si>
  <si>
    <t>Knee Procedures With Principal Diagnosis Of Infection With Cc</t>
  </si>
  <si>
    <t>Knee Procedures With Principal Diagnosis Of Infection Without Cc/Mcc</t>
  </si>
  <si>
    <t>Knee Procedures Without Principal Diagnosis Of Infection With Cc/Mcc</t>
  </si>
  <si>
    <t>Knee Procedures Without Principal Diagnosis Of Infection Without Cc/Mcc</t>
  </si>
  <si>
    <t>Lower Extremity And Humerus Procedures Except Hip, Foot And Femur With Mcc</t>
  </si>
  <si>
    <t>Lower Extremity And Humerus Procedures Except Hip, Foot And Femur With Cc</t>
  </si>
  <si>
    <t>Lower Extremity And Humerus Procedures Except Hip, Foot And Femur Without Cc/Mcc</t>
  </si>
  <si>
    <t>Local Excision And Removal Of Internal Fixation Devices Except Hip And Femur With Mcc</t>
  </si>
  <si>
    <t>Local Excision And Removal Of Internal Fixation Devices Except Hip And Femur With Cc</t>
  </si>
  <si>
    <t>Local Excision And Removal Of Internal Fixation Devices Except Hip And Femur Without Cc/Mcc</t>
  </si>
  <si>
    <t>Local Excision And Removal Of Internal Fixation Devices Of Hip And Femur With Cc/Mcc</t>
  </si>
  <si>
    <t>Local Excision And Removal Of Internal Fixation Devices Of Hip And Femur Without Cc/Mcc</t>
  </si>
  <si>
    <t>Soft Tissue Procedures With Mcc</t>
  </si>
  <si>
    <t>Soft Tissue Procedures With Cc</t>
  </si>
  <si>
    <t>Soft Tissue Procedures Without Cc/Mcc</t>
  </si>
  <si>
    <t>Foot Procedures With Mcc</t>
  </si>
  <si>
    <t>Foot Procedures With Cc</t>
  </si>
  <si>
    <t>Foot Procedures Without Cc/Mcc</t>
  </si>
  <si>
    <t>Major Thumb Or Joint Procedures</t>
  </si>
  <si>
    <t>Major Shoulder Or Elbow Joint Procedures With Cc/Mcc</t>
  </si>
  <si>
    <t>Major Shoulder Or Elbow Joint Procedures Without Cc/Mcc</t>
  </si>
  <si>
    <t>Shoulder, Elbow Or Forearm Procedures, Except Major Joint Procedures With Mcc</t>
  </si>
  <si>
    <t>Shoulder, Elbow Or Forearm Procedures, Except Major Joint Procedures With Cc</t>
  </si>
  <si>
    <t>Shoulder, Elbow Or Forearm Procedures, Except Major Joint Procedures Without Cc/Mcc</t>
  </si>
  <si>
    <t>Hand Or Wrist Procedures, Except Major Thumb Or Joint Procedures With Cc/Mcc</t>
  </si>
  <si>
    <t>Hand Or Wrist Procedures, Except Major Thumb Or Joint Procedures Without Cc/Mcc</t>
  </si>
  <si>
    <t>Other Musculoskeletal System And Connective Tissue O.R. Procedures With Mcc</t>
  </si>
  <si>
    <t>Other Musculoskeletal System And Connective Tissue O.R. Procedures With Cc</t>
  </si>
  <si>
    <t>Other Musculoskeletal System And Connective Tissue O.R. Procedures Without Cc/Mcc</t>
  </si>
  <si>
    <t>Back And Neck Procedures Except Spinal Fusion With Mcc Or Disc Device Or Neurostimulator</t>
  </si>
  <si>
    <t>Back And Neck Procedures Except Spinal Fusion With Cc</t>
  </si>
  <si>
    <t>Back And Neck Procedures Except Spinal Fusion Without Cc/Mcc</t>
  </si>
  <si>
    <t>Fractures Of Femur With Mcc</t>
  </si>
  <si>
    <t>Fractures Of Femur Without Mcc</t>
  </si>
  <si>
    <t>Fractures Of Hip And Pelvis With Mcc</t>
  </si>
  <si>
    <t>Fractures Of Hip And Pelvis Without Mcc</t>
  </si>
  <si>
    <t>Sprains, Strains, And Dislocations Of Hip, Pelvis And Thigh With Cc/Mcc</t>
  </si>
  <si>
    <t>Sprains, Strains, And Dislocations Of Hip, Pelvis And Thigh Without Cc/Mcc</t>
  </si>
  <si>
    <t>Osteomyelitis With Mcc</t>
  </si>
  <si>
    <t>Osteomyelitis With Cc</t>
  </si>
  <si>
    <t>Osteomyelitis Without Cc/Mcc</t>
  </si>
  <si>
    <t>Pathological Fractures And Musculoskeletal And Connective Tissue Malignancy With Mcc</t>
  </si>
  <si>
    <t>Pathological Fractures And Musculoskeletal And Connective Tissue Malignancy With Cc</t>
  </si>
  <si>
    <t>Pathological Fractures And Musculoskeletal And Connective Tissue Malignancy Without Cc/Mcc</t>
  </si>
  <si>
    <t>Connective Tissue Disorders With Mcc</t>
  </si>
  <si>
    <t>Connective Tissue Disorders With Cc</t>
  </si>
  <si>
    <t>Connective Tissue Disorders Without Cc/Mcc</t>
  </si>
  <si>
    <t>Septic Arthritis With Mcc</t>
  </si>
  <si>
    <t>Septic Arthritis With Cc</t>
  </si>
  <si>
    <t>Septic Arthritis Without Cc/Mcc</t>
  </si>
  <si>
    <t>Medical Back Problems With Mcc</t>
  </si>
  <si>
    <t>Medical Back Problems Without Mcc</t>
  </si>
  <si>
    <t>Bone Diseases And Arthropathies With Mcc</t>
  </si>
  <si>
    <t>Bone Diseases And Arthropathies Without Mcc</t>
  </si>
  <si>
    <t>Signs And Symptoms Of Musculoskeletal System And Connective Tissue With Mcc</t>
  </si>
  <si>
    <t>Signs And Symptoms Of Musculoskeletal System And Connective Tissue Without Mcc</t>
  </si>
  <si>
    <t>Tendonitis, Myositis And Bursitis With Mcc</t>
  </si>
  <si>
    <t>Tendonitis, Myositis And Bursitis Without Mcc</t>
  </si>
  <si>
    <t>Aftercare, Musculoskeletal System And Connective Tissue With Mcc</t>
  </si>
  <si>
    <t>Aftercare, Musculoskeletal System And Connective Tissue With Cc</t>
  </si>
  <si>
    <t>Aftercare, Musculoskeletal System And Connective Tissue Without Cc/Mcc</t>
  </si>
  <si>
    <t>Fracture, Sprain, Strain And Dislocation Except Femur, Hip, Pelvis And Thigh With Mcc</t>
  </si>
  <si>
    <t>Fracture, Sprain, Strain And Dislocation Except Femur, Hip, Pelvis And Thigh Without Mcc</t>
  </si>
  <si>
    <t>Other Musculoskeletal System And Connective Tissue Diagnoses With Mcc</t>
  </si>
  <si>
    <t>Other Musculoskeletal System And Connective Tissue Diagnoses With Cc</t>
  </si>
  <si>
    <t>Other Musculoskeletal System And Connective Tissue Diagnoses Without Cc/Mcc</t>
  </si>
  <si>
    <t>Skin Debridement With Mcc</t>
  </si>
  <si>
    <t>Skin Debridement With Cc</t>
  </si>
  <si>
    <t>Skin Debridement Without Cc/Mcc</t>
  </si>
  <si>
    <t>Skin Graft For Skin Ulcer Or Cellulitis With Mcc</t>
  </si>
  <si>
    <t>Skin Graft For Skin Ulcer Or Cellulitis With Cc</t>
  </si>
  <si>
    <t>Skin Graft For Skin Ulcer Or Cellulitis Without Cc/Mcc</t>
  </si>
  <si>
    <t>Skin Graft Except For Skin Ulcer Or Cellulitis With Mcc</t>
  </si>
  <si>
    <t>Skin Graft Except For Skin Ulcer Or Cellulitis With Cc</t>
  </si>
  <si>
    <t>Skin Graft Except For Skin Ulcer Or Cellulitis Without Cc/Mcc</t>
  </si>
  <si>
    <t>Other Skin, Subcutaneous Tissue And Breast Procedures With Mcc</t>
  </si>
  <si>
    <t>Other Skin, Subcutaneous Tissue And Breast Procedures With Cc</t>
  </si>
  <si>
    <t>Other Skin, Subcutaneous Tissue And Breast Procedures Without Cc/Mcc</t>
  </si>
  <si>
    <t>Mastectomy For Malignancy With Cc/Mcc</t>
  </si>
  <si>
    <t>Mastectomy For Malignancy Without Cc/Mcc</t>
  </si>
  <si>
    <t>Breast Biopsy, Local Excision And Other Breast Procedures With Cc/Mcc</t>
  </si>
  <si>
    <t>Breast Biopsy, Local Excision And Other Breast Procedures Without Cc/Mcc</t>
  </si>
  <si>
    <t>Skin Ulcers With Mcc</t>
  </si>
  <si>
    <t>Skin Ulcers With Cc</t>
  </si>
  <si>
    <t>Skin Ulcers Without Cc/Mcc</t>
  </si>
  <si>
    <t>Major Skin Disorders With Mcc</t>
  </si>
  <si>
    <t>Major Skin Disorders Without Mcc</t>
  </si>
  <si>
    <t>Malignant Breast Disorders With Mcc</t>
  </si>
  <si>
    <t>Malignant Breast Disorders With Cc</t>
  </si>
  <si>
    <t>Malignant Breast Disorders Without Cc/Mcc</t>
  </si>
  <si>
    <t>Non-Malignant Breast Disorders With Cc/Mcc</t>
  </si>
  <si>
    <t>Non-Malignant Breast Disorders Without Cc/Mcc</t>
  </si>
  <si>
    <t>Cellulitis With Mcc</t>
  </si>
  <si>
    <t>Cellulitis Without Mcc</t>
  </si>
  <si>
    <t>Trauma To The Skin, Subcutaneous Tissue And Breast With Mcc</t>
  </si>
  <si>
    <t>Trauma To The Skin, Subcutaneous Tissue And Breast Without Mcc</t>
  </si>
  <si>
    <t>Minor Skin Disorders With Mcc</t>
  </si>
  <si>
    <t>Minor Skin Disorders Without Mcc</t>
  </si>
  <si>
    <t>Adrenal And Pituitary Procedures With Cc/Mcc</t>
  </si>
  <si>
    <t>Adrenal And Pituitary Procedures Without Cc/Mcc</t>
  </si>
  <si>
    <t>Amputation Of Lower Limb For Endocrine, Nutritional And Metabolic Disorders With Mcc</t>
  </si>
  <si>
    <t>Amputation Of Lower Limb For Endocrine, Nutritional And Metabolic Disorders With Cc</t>
  </si>
  <si>
    <t>Amputation Of Lower Limb For Endocrine, Nutritional And Metabolic Disorders Without Cc/Mcc</t>
  </si>
  <si>
    <t>O.R. Procedures For Obesity With Mcc</t>
  </si>
  <si>
    <t>O.R. Procedures For Obesity With Cc</t>
  </si>
  <si>
    <t>O.R. Procedures For Obesity Without Cc/Mcc</t>
  </si>
  <si>
    <t>Skin Grafts And Wound Debridement For Endocrine, Nutritional And Metabolic Disorders With Mcc</t>
  </si>
  <si>
    <t>Skin Grafts And Wound Debridement For Endocrine, Nutritional And Metabolic Disorders With Cc</t>
  </si>
  <si>
    <t>Skin Grafts And Wound Debridement For Endocrine, Nutritional And Metabolic Disorders Without Cc/Mcc</t>
  </si>
  <si>
    <t>Thyroid, Parathyroid And Thyroglossal Procedures With Mcc</t>
  </si>
  <si>
    <t>Thyroid, Parathyroid And Thyroglossal Procedures With Cc</t>
  </si>
  <si>
    <t>Thyroid, Parathyroid And Thyroglossal Procedures Without Cc/Mcc</t>
  </si>
  <si>
    <t>Other Endocrine, Nutritional And Metabolic O.R. Procedures With Mcc</t>
  </si>
  <si>
    <t>Other Endocrine, Nutritional And Metabolic O.R. Procedures With Cc</t>
  </si>
  <si>
    <t>Other Endocrine, Nutritional And Metabolic O.R. Procedures Without Cc/Mcc</t>
  </si>
  <si>
    <t>Diabetes With Mcc</t>
  </si>
  <si>
    <t>Diabetes With Cc</t>
  </si>
  <si>
    <t>Diabetes Without Cc/Mcc</t>
  </si>
  <si>
    <t>Miscellaneous Disorders Of Nutrition, Metabolism, Fluids And Electrolytes With Mcc</t>
  </si>
  <si>
    <t>Miscellaneous Disorders Of Nutrition, Metabolism, Fluids And Electrolytes Without Mcc</t>
  </si>
  <si>
    <t>Inborn And Other Disorders Of Metabolism</t>
  </si>
  <si>
    <t>Endocrine Disorders With Mcc</t>
  </si>
  <si>
    <t>Endocrine Disorders With Cc</t>
  </si>
  <si>
    <t>Endocrine Disorders Without Cc/Mcc</t>
  </si>
  <si>
    <t>Kidney Transplant</t>
  </si>
  <si>
    <t>Major Bladder Procedures With Mcc</t>
  </si>
  <si>
    <t>Major Bladder Procedures With Cc</t>
  </si>
  <si>
    <t>Major Bladder Procedures Without Cc/Mcc</t>
  </si>
  <si>
    <t>Kidney And Ureter Procedures For Neoplasm With Mcc</t>
  </si>
  <si>
    <t>Kidney And Ureter Procedures For Neoplasm With Cc</t>
  </si>
  <si>
    <t>Kidney And Ureter Procedures For Neoplasm Without Cc/Mcc</t>
  </si>
  <si>
    <t>Kidney And Ureter Procedures For Non-Neoplasm With Mcc</t>
  </si>
  <si>
    <t>Kidney And Ureter Procedures For Non-Neoplasm With Cc</t>
  </si>
  <si>
    <t>Kidney And Ureter Procedures For Non-Neoplasm Without Cc/Mcc</t>
  </si>
  <si>
    <t>Minor Bladder Procedures With Mcc</t>
  </si>
  <si>
    <t>Minor Bladder Procedures With Cc</t>
  </si>
  <si>
    <t>Minor Bladder Procedures Without Cc/Mcc</t>
  </si>
  <si>
    <t>Prostatectomy With Mcc</t>
  </si>
  <si>
    <t>Prostatectomy With Cc</t>
  </si>
  <si>
    <t>Prostatectomy Without Cc/Mcc</t>
  </si>
  <si>
    <t>Transurethral Procedures With Mcc</t>
  </si>
  <si>
    <t>Transurethral Procedures With Cc</t>
  </si>
  <si>
    <t>Transurethral Procedures Without Cc/Mcc</t>
  </si>
  <si>
    <t>Urethral Procedures With Cc/Mcc</t>
  </si>
  <si>
    <t>Urethral Procedures Without Cc/Mcc</t>
  </si>
  <si>
    <t>Other Kidney And Urinary Tract Procedures With Mcc</t>
  </si>
  <si>
    <t>Other Kidney And Urinary Tract Procedures With Cc</t>
  </si>
  <si>
    <t>Other Kidney And Urinary Tract Procedures Without Cc/Mcc</t>
  </si>
  <si>
    <t>Renal Failure With Mcc</t>
  </si>
  <si>
    <t>Renal Failure With Cc</t>
  </si>
  <si>
    <t>Renal Failure Without Cc/Mcc</t>
  </si>
  <si>
    <t>Kidney And Urinary Tract Neoplasms With Mcc</t>
  </si>
  <si>
    <t>Kidney And Urinary Tract Neoplasms With Cc</t>
  </si>
  <si>
    <t>Kidney And Urinary Tract Neoplasms Without Cc/Mcc</t>
  </si>
  <si>
    <t>Kidney And Urinary Tract Infections With Mcc</t>
  </si>
  <si>
    <t>Kidney And Urinary Tract Infections Without Mcc</t>
  </si>
  <si>
    <t>Urinary Stones With Mcc</t>
  </si>
  <si>
    <t>Urinary Stones Without Mcc</t>
  </si>
  <si>
    <t>Kidney And Urinary Tract Signs And Symptoms With Mcc</t>
  </si>
  <si>
    <t>Kidney And Urinary Tract Signs And Symptoms Without Mcc</t>
  </si>
  <si>
    <t>Urethral Stricture</t>
  </si>
  <si>
    <t>Other Kidney And Urinary Tract Diagnoses With Mcc</t>
  </si>
  <si>
    <t>Other Kidney And Urinary Tract Diagnoses With Cc</t>
  </si>
  <si>
    <t>Other Kidney And Urinary Tract Diagnoses Without Cc/Mcc</t>
  </si>
  <si>
    <t>Major Male Pelvic Procedures With Cc/Mcc</t>
  </si>
  <si>
    <t>Major Male Pelvic Procedures Without Cc/Mcc</t>
  </si>
  <si>
    <t>Penis Procedures With Cc/Mcc</t>
  </si>
  <si>
    <t>Penis Procedures Without Cc/Mcc</t>
  </si>
  <si>
    <t>Testes Procedures With Cc/Mcc</t>
  </si>
  <si>
    <t>Testes Procedures Without Cc/Mcc</t>
  </si>
  <si>
    <t>Transurethral Prostatectomy With Cc/Mcc</t>
  </si>
  <si>
    <t>Transurethral Prostatectomy Without Cc/Mcc</t>
  </si>
  <si>
    <t>Other Male Reproductive System O.R. Procedures For Malignancy With Cc/Mcc</t>
  </si>
  <si>
    <t>Other Male Reproductive System O.R. Procedures For Malignancy Without Cc/Mcc</t>
  </si>
  <si>
    <t>Other Male Reproductive System O.R. Procedures Except Malignancy With Cc/Mcc</t>
  </si>
  <si>
    <t>Other Male Reproductive System O.R. Procedures Except Malignancy Without Cc/Mcc</t>
  </si>
  <si>
    <t>Malignancy, Male Reproductive System With Mcc</t>
  </si>
  <si>
    <t>Malignancy, Male Reproductive System With Cc</t>
  </si>
  <si>
    <t>Malignancy, Male Reproductive System Without Cc/Mcc</t>
  </si>
  <si>
    <t>Benign Prostatic Hypertrophy With Mcc</t>
  </si>
  <si>
    <t>Benign Prostatic Hypertrophy Without Mcc</t>
  </si>
  <si>
    <t>Inflammation Of The Male Reproductive System With Mcc</t>
  </si>
  <si>
    <t>Inflammation Of The Male Reproductive System Without Mcc</t>
  </si>
  <si>
    <t>Other Male Reproductive System Diagnoses With Cc/Mcc</t>
  </si>
  <si>
    <t>Other Male Reproductive System Diagnoses Without Cc/Mcc</t>
  </si>
  <si>
    <t>Pelvic Evisceration, Radical Hysterectomy And Radical Vulvectomy With Cc/Mcc</t>
  </si>
  <si>
    <t>Pelvic Evisceration, Radical Hysterectomy And Radical Vulvectomy Without Cc/Mcc</t>
  </si>
  <si>
    <t>Uterine And Adnexa Procedures For Ovarian Or Adnexal Malignancy With Mcc</t>
  </si>
  <si>
    <t>Uterine And Adnexa Procedures For Ovarian Or Adnexal Malignancy With Cc</t>
  </si>
  <si>
    <t>Uterine And Adnexa Procedures For Ovarian Or Adnexal Malignancy Without Cc/Mcc</t>
  </si>
  <si>
    <t>Uterine And Adnexa Procedures For Non-Ovarian And Non-Adnexal Malignancy With Mcc</t>
  </si>
  <si>
    <t>Uterine And Adnexa Procedures For Non-Ovarian And Non-Adnexal Malignancy With Cc</t>
  </si>
  <si>
    <t>Uterine And Adnexa Procedures For Non-Ovarian And Non-Adnexal Malignancy Without Cc/Mcc</t>
  </si>
  <si>
    <t>Uterine And Adnexa Procedures For Non-Malignancy With Cc/Mcc</t>
  </si>
  <si>
    <t>Uterine And Adnexa Procedures For Non-Malignancy Without Cc/Mcc</t>
  </si>
  <si>
    <t>D&amp;C, Conization, Laparoscopy And Tubal Interruption With Cc/Mcc</t>
  </si>
  <si>
    <t>D&amp;C, Conization, Laparoscopy And Tubal Interruption Without Cc/Mcc</t>
  </si>
  <si>
    <t>Vagina, Cervix And Vulva Procedures With Cc/Mcc</t>
  </si>
  <si>
    <t>Vagina, Cervix And Vulva Procedures Without Cc/Mcc</t>
  </si>
  <si>
    <t>Female Reproductive System Reconstructive Procedures</t>
  </si>
  <si>
    <t>Other Female Reproductive System O.R. Procedures With Cc/Mcc</t>
  </si>
  <si>
    <t>Other Female Reproductive System O.R. Procedures Without Cc/Mcc</t>
  </si>
  <si>
    <t>Malignancy, Female Reproductive System With Mcc</t>
  </si>
  <si>
    <t>Malignancy, Female Reproductive System With Cc</t>
  </si>
  <si>
    <t>Malignancy, Female Reproductive System Without Cc/Mcc</t>
  </si>
  <si>
    <t>Infections, Female Reproductive System With Mcc</t>
  </si>
  <si>
    <t>Infections, Female Reproductive System With Cc</t>
  </si>
  <si>
    <t>Infections, Female Reproductive System Without Cc/Mcc</t>
  </si>
  <si>
    <t>Menstrual And Other Female Reproductive System Disorders With Cc/Mcc</t>
  </si>
  <si>
    <t>Menstrual And Other Female Reproductive System Disorders Without Cc/Mcc</t>
  </si>
  <si>
    <t>Vaginal Delivery With O.R. Procedures Except Sterilization And/Or D&amp;C</t>
  </si>
  <si>
    <t>Postpartum And Post Abortion Diagnoses With O.R. Procedures</t>
  </si>
  <si>
    <t>Abortion With D&amp;C, Aspiration Curettage Or Hysterotomy</t>
  </si>
  <si>
    <t>Postpartum And Post Abortion Diagnoses Without O.R. Procedures</t>
  </si>
  <si>
    <t>Abortion Without D&amp;C</t>
  </si>
  <si>
    <t>Cesarean Section With Sterilization With Mcc</t>
  </si>
  <si>
    <t>Cesarean Section With Sterilization With Cc</t>
  </si>
  <si>
    <t>Cesarean Section With Sterilization Without Cc/Mcc</t>
  </si>
  <si>
    <t>Cesarean Section Without Sterilization With Mcc</t>
  </si>
  <si>
    <t>Cesarean Section Without Sterilization With Cc</t>
  </si>
  <si>
    <t>Cesarean Section Without Sterilization Without Cc/Mcc</t>
  </si>
  <si>
    <t>Neonates, Died Or Transferred To Another Acute Care Facility</t>
  </si>
  <si>
    <t>Extreme Immaturity Or Respiratory Distress Syndrome, Neonate</t>
  </si>
  <si>
    <t>Prematurity With Major Problems</t>
  </si>
  <si>
    <t>Prematurity Without Major Problems</t>
  </si>
  <si>
    <t>Full Term Neonate With Major Problems</t>
  </si>
  <si>
    <t>Neonate With Other Significant Problems</t>
  </si>
  <si>
    <t>Normal Newborn</t>
  </si>
  <si>
    <t>Vaginal Delivery With Sterilization And/Or D&amp;C With Mcc</t>
  </si>
  <si>
    <t>Vaginal Delivery With Sterilization And/Or D&amp;C With Cc</t>
  </si>
  <si>
    <t>Vaginal Delivery With Sterilization And/Or D&amp;C Without Cc/Mcc</t>
  </si>
  <si>
    <t>Splenic Procedures With Mcc</t>
  </si>
  <si>
    <t>Splenic Procedures With Cc</t>
  </si>
  <si>
    <t>Splenic Procedures Without Cc/Mcc</t>
  </si>
  <si>
    <t>Other O.R. Procedures Of The Blood And Blood Forming Organs With Mcc</t>
  </si>
  <si>
    <t>Other O.R. Procedures Of The Blood And Blood Forming Organs With Cc</t>
  </si>
  <si>
    <t>Other O.R. Procedures Of The Blood And Blood Forming Organs Without Cc/Mcc</t>
  </si>
  <si>
    <t>Vaginal Delivery Without Sterilization Or D&amp;C With Mcc</t>
  </si>
  <si>
    <t>Vaginal Delivery Without Sterilization Or D&amp;C With Cc</t>
  </si>
  <si>
    <t>Vaginal Delivery Without Sterilization Or D&amp;C Without Cc/Mcc</t>
  </si>
  <si>
    <t>Major Hematological And Immunological Diagnoses Except Sickle Cell Crisis And Coagulation Disorders With Mcc</t>
  </si>
  <si>
    <t>Major Hematological And Immunological Diagnoses Except Sickle Cell Crisis And Coagulation Disorders With Cc</t>
  </si>
  <si>
    <t>Major Hematological And Immunological Diagnoses Except Sickle Cell Crisis And Coagulation Disorders Without Cc/Mcc</t>
  </si>
  <si>
    <t>Red Blood Cell Disorders With Mcc</t>
  </si>
  <si>
    <t>Red Blood Cell Disorders Without Mcc</t>
  </si>
  <si>
    <t>Coagulation Disorders</t>
  </si>
  <si>
    <t>Reticuloendothelial And Immunity Disorders With Mcc</t>
  </si>
  <si>
    <t>Reticuloendothelial And Immunity Disorders With Cc</t>
  </si>
  <si>
    <t>Reticuloendothelial And Immunity Disorders Without Cc/Mcc</t>
  </si>
  <si>
    <t>Other Antepartum Diagnoses With O.R. Procedures With Mcc</t>
  </si>
  <si>
    <t>Other Antepartum Diagnoses With O.R. Procedures With Cc</t>
  </si>
  <si>
    <t>Other Antepartum Diagnoses With O.R. Procedures Without Cc/Mcc</t>
  </si>
  <si>
    <t>Lymphoma And Leukemia With Major O.R. Procedures With Mcc</t>
  </si>
  <si>
    <t>Lymphoma And Leukemia With Major O.R. Procedures With Cc</t>
  </si>
  <si>
    <t>Lymphoma And Leukemia With Major O.R. Procedures Without Cc/Mcc</t>
  </si>
  <si>
    <t>Lymphoma And Non-Acute Leukemia With Other Procedures With Mcc</t>
  </si>
  <si>
    <t>Lymphoma And Non-Acute Leukemia With Other Procedures With Cc</t>
  </si>
  <si>
    <t>Lymphoma And Non-Acute Leukemia With Other Procedures Without Cc/Mcc</t>
  </si>
  <si>
    <t>Myeloproliferative Disorders Or Poorly Differentiated Neoplasms With Major O.R. Procedures With Mcc</t>
  </si>
  <si>
    <t>Myeloproliferative Disorders Or Poorly Differentiated Neoplasms With Major O.R. Procedures With Cc</t>
  </si>
  <si>
    <t>Myeloproliferative Disorders Or Poorly Differentiated Neoplasms With Major O.R. Procedures Without Cc/Mcc</t>
  </si>
  <si>
    <t>Myeloproliferative Disorders Or Poorly Differentiated Neoplasms With Other Procedures With Cc/Mcc</t>
  </si>
  <si>
    <t>Myeloproliferative Disorders Or Poorly Differentiated Neoplasms With Other Procedures Without Cc/Mcc</t>
  </si>
  <si>
    <t>Other Antepartum Diagnoses Without O.R. Procedures With Mcc</t>
  </si>
  <si>
    <t>Other Antepartum Diagnoses Without O.R. Procedures With Cc</t>
  </si>
  <si>
    <t>Other Antepartum Diagnoses Without O.R. Procedures Without Cc/Mcc</t>
  </si>
  <si>
    <t>Acute Leukemia Without Major O.R. Procedures With Mcc</t>
  </si>
  <si>
    <t>Acute Leukemia Without Major O.R. Procedures With Cc</t>
  </si>
  <si>
    <t>Acute Leukemia Without Major O.R. Procedures Without Cc/Mcc</t>
  </si>
  <si>
    <t>Chemotherapy With Acute Leukemia As Secondary Diagnosis Or With High Dose Chemotherapy Agent With Mcc</t>
  </si>
  <si>
    <t>Chemotherapy With Acute Leukemia As Secondary Diagnosis With Cc Or High Dose Chemotherapy Agent</t>
  </si>
  <si>
    <t>Chemotherapy With Acute Leukemia As Secondary Diagnosis Without Cc/Mcc</t>
  </si>
  <si>
    <t>Lymphoma And Non-Acute Leukemia With Mcc</t>
  </si>
  <si>
    <t>Lymphoma And Non-Acute Leukemia With Cc</t>
  </si>
  <si>
    <t>Lymphoma And Non-Acute Leukemia Without Cc/Mcc</t>
  </si>
  <si>
    <t>Other Myeloproliferative Disorders Or Poorly Differentiated Neoplastic Diagnoses With Mcc</t>
  </si>
  <si>
    <t>Other Myeloproliferative Disorders Or Poorly Differentiated Neoplastic Diagnoses With Cc</t>
  </si>
  <si>
    <t>Other Myeloproliferative Disorders Or Poorly Differentiated Neoplastic Diagnoses Without Cc/Mcc</t>
  </si>
  <si>
    <t>Chemotherapy Without Acute Leukemia As Secondary Diagnosis With Mcc</t>
  </si>
  <si>
    <t>Chemotherapy Without Acute Leukemia As Secondary Diagnosis With Cc</t>
  </si>
  <si>
    <t>Chemotherapy Without Acute Leukemia As Secondary Diagnosis Without Cc/Mcc</t>
  </si>
  <si>
    <t>Infectious And Parasitic Diseases With O.R. Procedures With Mcc</t>
  </si>
  <si>
    <t>Infectious And Parasitic Diseases With O.R. Procedures With Cc</t>
  </si>
  <si>
    <t>Infectious And Parasitic Diseases With O.R. Procedures Without Cc/Mcc</t>
  </si>
  <si>
    <t>Postoperative Or Post-Traumatic Infections With O.R. Procedures With Mcc</t>
  </si>
  <si>
    <t>Postoperative Or Post-Traumatic Infections With O.R. Procedures With Cc</t>
  </si>
  <si>
    <t>Postoperative Or Post-Traumatic Infections With O.R. Procedures Without Cc/Mcc</t>
  </si>
  <si>
    <t>Postoperative And Post-Traumatic Infections With Mcc</t>
  </si>
  <si>
    <t>Postoperative And Post-Traumatic Infections Without Mcc</t>
  </si>
  <si>
    <t>Fever And Inflammatory Conditions</t>
  </si>
  <si>
    <t>Viral Illness With Mcc</t>
  </si>
  <si>
    <t>Viral Illness Without Mcc</t>
  </si>
  <si>
    <t>Other Infectious And Parasitic Diseases Diagnoses With Mcc</t>
  </si>
  <si>
    <t>Other Infectious And Parasitic Diseases Diagnoses With Cc</t>
  </si>
  <si>
    <t>Other Infectious And Parasitic Diseases Diagnoses Without Cc/Mcc</t>
  </si>
  <si>
    <t>Septicemia Or Severe Sepsis With Mv &gt;96 Hours</t>
  </si>
  <si>
    <t>Septicemia Or Severe Sepsis Without Mv &gt;96 Hours With Mcc</t>
  </si>
  <si>
    <t>Septicemia Or Severe Sepsis Without Mv &gt;96 Hours Without Mcc</t>
  </si>
  <si>
    <t>O.R. Procedures With Principal Diagnosis Of Mental Illness</t>
  </si>
  <si>
    <t>Acute Adjustment Reaction And Psychosocial Dysfunction</t>
  </si>
  <si>
    <t>Depressive Neuroses</t>
  </si>
  <si>
    <t>Neuroses Except Depressive</t>
  </si>
  <si>
    <t>Disorders Of Personality And Impulse Control</t>
  </si>
  <si>
    <t>Organic Disturbances And Intellectual Disability</t>
  </si>
  <si>
    <t>Behavioral And Developmental Disorders</t>
  </si>
  <si>
    <t>Other Mental Disorder Diagnoses</t>
  </si>
  <si>
    <t>Alcohol, Drug Abuse Or Dependence, Left Ama</t>
  </si>
  <si>
    <t>Alcohol, Drug Abuse Or Dependence With Rehabilitation Therapy</t>
  </si>
  <si>
    <t>Alcohol, Drug Abuse Or Dependence Without Rehabilitation Therapy With Mcc</t>
  </si>
  <si>
    <t>Alcohol, Drug Abuse Or Dependence Without Rehabilitation Therapy Without Mcc</t>
  </si>
  <si>
    <t>Wound Debridements For Injuries With Mcc</t>
  </si>
  <si>
    <t>Wound Debridements For Injuries With Cc</t>
  </si>
  <si>
    <t>Wound Debridements For Injuries Without Cc/Mcc</t>
  </si>
  <si>
    <t>Skin Grafts For Injuries With Cc/Mcc</t>
  </si>
  <si>
    <t>Skin Grafts For Injuries Without Cc/Mcc</t>
  </si>
  <si>
    <t>Hand Procedures For Injuries</t>
  </si>
  <si>
    <t>Other O.R. Procedures For Injuries With Mcc</t>
  </si>
  <si>
    <t>Other O.R. Procedures For Injuries With Cc</t>
  </si>
  <si>
    <t>Other O.R. Procedures For Injuries Without Cc/Mcc</t>
  </si>
  <si>
    <t>Traumatic Injury With Mcc</t>
  </si>
  <si>
    <t>Traumatic Injury Without Mcc</t>
  </si>
  <si>
    <t>Allergic Reactions With Mcc</t>
  </si>
  <si>
    <t>Allergic Reactions Without Mcc</t>
  </si>
  <si>
    <t>Poisoning And Toxic Effects Of Drugs With Mcc</t>
  </si>
  <si>
    <t>Poisoning And Toxic Effects Of Drugs Without Mcc</t>
  </si>
  <si>
    <t>Complications Of Treatment With Mcc</t>
  </si>
  <si>
    <t>Complications Of Treatment With Cc</t>
  </si>
  <si>
    <t>Complications Of Treatment Without Cc/Mcc</t>
  </si>
  <si>
    <t>Other Injury, Poisoning And Toxic Effect Diagnoses With Mcc</t>
  </si>
  <si>
    <t>Other Injury, Poisoning And Toxic Effect Diagnoses Without Mcc</t>
  </si>
  <si>
    <t>Extensive Burns Or Full Thickness Burns With Mv &gt;96 Hours With Skin Graft</t>
  </si>
  <si>
    <t>Full Thickness Burn With Skin Graft Or Inhalation Injury With Cc/Mcc</t>
  </si>
  <si>
    <t>Full Thickness Burn With Skin Graft Or Inhalation Injury Without Cc/Mcc</t>
  </si>
  <si>
    <t>Extensive Burns Or Full Thickness Burns With Mv &gt;96 Hours Without Skin Graft</t>
  </si>
  <si>
    <t>Full Thickness Burn Without Skin Graft Or Inhalation Injury</t>
  </si>
  <si>
    <t>Non-Extensive Burns</t>
  </si>
  <si>
    <t>O.R. Procedures With Diagnoses Of Other Contact With Health Services With Mcc</t>
  </si>
  <si>
    <t>O.R. Procedures With Diagnoses Of Other Contact With Health Services With Cc</t>
  </si>
  <si>
    <t>O.R. Procedures With Diagnoses Of Other Contact With Health Services Without Cc/Mcc</t>
  </si>
  <si>
    <t>Rehabilitation With Cc/Mcc</t>
  </si>
  <si>
    <t>Rehabilitation Without Cc/Mcc</t>
  </si>
  <si>
    <t>Signs And Symptoms With Mcc</t>
  </si>
  <si>
    <t>Signs And Symptoms Without Mcc</t>
  </si>
  <si>
    <t>Aftercare With Cc/Mcc</t>
  </si>
  <si>
    <t>Aftercare Without Cc/Mcc</t>
  </si>
  <si>
    <t>Other Factors Influencing Health Status</t>
  </si>
  <si>
    <t>Craniotomy For Multiple Significant Trauma</t>
  </si>
  <si>
    <t>Limb Reattachment, Hip And Femur Procedures For Multiple Significant Trauma</t>
  </si>
  <si>
    <t>Other O.R. Procedures For Multiple Significant Trauma With Mcc</t>
  </si>
  <si>
    <t>Other O.R. Procedures For Multiple Significant Trauma With Cc</t>
  </si>
  <si>
    <t>Other O.R. Procedures For Multiple Significant Trauma Without Cc/Mcc</t>
  </si>
  <si>
    <t>Other Multiple Significant Trauma With Mcc</t>
  </si>
  <si>
    <t>Other Multiple Significant Trauma With Cc</t>
  </si>
  <si>
    <t>Other Multiple Significant Trauma Without Cc/Mcc</t>
  </si>
  <si>
    <t>Hiv With Extensive O.R. Procedures With Mcc</t>
  </si>
  <si>
    <t>Hiv With Extensive O.R. Procedures Without Mcc</t>
  </si>
  <si>
    <t>Hiv With Major Related Condition With Mcc</t>
  </si>
  <si>
    <t>Hiv With Major Related Condition With Cc</t>
  </si>
  <si>
    <t>Hiv With Major Related Condition Without Cc/Mcc</t>
  </si>
  <si>
    <t>Hiv With Or Without Other Related Condition</t>
  </si>
  <si>
    <t>Extensive O.R. Procedures Unrelated To Principal Diagnosis With Mcc</t>
  </si>
  <si>
    <t>Extensive O.R. Procedures Unrelated To Principal Diagnosis With Cc</t>
  </si>
  <si>
    <t>Extensive O.R. Procedures Unrelated To Principal Diagnosis Without Cc/Mcc</t>
  </si>
  <si>
    <t>Non-Extensive O.R. Procedures Unrelated To Principal Diagnosis With Mcc</t>
  </si>
  <si>
    <t>Non-Extensive O.R. Procedures Unrelated To Principal Diagnosis With Cc</t>
  </si>
  <si>
    <t>Non-Extensive O.R. Procedures Unrelated To Principal Diagnosis Without Cc/Mcc</t>
  </si>
  <si>
    <t>Principal Diagnosis Invalid As Discharge Diagnosis</t>
  </si>
  <si>
    <t>FFY 24</t>
  </si>
  <si>
    <t>8. View Calculated Payment, gross of TPL and Co-insurance</t>
  </si>
  <si>
    <t>7.  Enter Net Covered Charges</t>
  </si>
  <si>
    <t>(Cell C10)</t>
  </si>
  <si>
    <t>6.  Enter LARC Charge Factor (If applicable)</t>
  </si>
  <si>
    <t>Instructions for 42nd Edition</t>
  </si>
  <si>
    <t>1346945839</t>
  </si>
  <si>
    <t>HOLY CROSS HOSPITAL-DAVIS</t>
  </si>
  <si>
    <t>1801591391</t>
  </si>
  <si>
    <t>HOLY CROSS HOSPITAL-JORDAN VALLEY</t>
  </si>
  <si>
    <t>1043915523</t>
  </si>
  <si>
    <t>HOLY CROSS HOSPITAL-SALT LAKE</t>
  </si>
  <si>
    <t>0317</t>
  </si>
  <si>
    <t>CONCOMITANT LEFT ATRIAL APPENDAGE CLOSURE AND CARDIAC ABLATION</t>
  </si>
  <si>
    <t>0402</t>
  </si>
  <si>
    <t>SINGLE LEVEL COMBINED ANTERIOR AND POSTERIOR SPINAL FUSION EXCEPT CERVICAL</t>
  </si>
  <si>
    <t>0426</t>
  </si>
  <si>
    <t>MULTIPLE LEVEL COMBINED ANTERIOR AND POSTERIOR SPINAL FUSION EXCEPT CERVICAL WITH MCC OR CUSTOM-MADE ANATOMICALLY DESIGNED INTERBODY FUSION DEVICE</t>
  </si>
  <si>
    <t>0427</t>
  </si>
  <si>
    <t>MULTIPLE LEVEL COMBINED ANTERIOR AND POSTERIOR SPINAL FUSION EXCEPT CERVICAL WITH CC</t>
  </si>
  <si>
    <t>0428</t>
  </si>
  <si>
    <t>MULTIPLE LEVEL COMBINED ANTERIOR AND POSTERIOR SPINAL FUSION EXCEPT CERVICAL WITHOUT CC/MCC</t>
  </si>
  <si>
    <t>0429</t>
  </si>
  <si>
    <t>COMBINED ANTERIOR AND POSTERIOR CERVICAL SPINAL FUSION WITH MCC</t>
  </si>
  <si>
    <t>0430</t>
  </si>
  <si>
    <t>COMBINED ANTERIOR AND POSTERIOR CERVICAL SPINAL FUSION WITHOUT MCC</t>
  </si>
  <si>
    <t>0447</t>
  </si>
  <si>
    <t>MULTIPLE LEVEL SPINAL FUSION EXCEPT CERVICAL WITH MCC OR CUSTOM-MADE ANATOMICALLY DESIGNED INTERBODY FUSION DEVICE</t>
  </si>
  <si>
    <t>0448</t>
  </si>
  <si>
    <t>MULTIPLE LEVEL SPINAL FUSION EXCEPT CERVICAL WITHOUT MCC</t>
  </si>
  <si>
    <t>0450</t>
  </si>
  <si>
    <t>SINGLE LEVEL SPINAL FUSION EXCEPT CERVICAL WITH MCC OR CUSTOM-MADE ANATOMICALLY DESIGNED INTERBODY FUSION DEVICE</t>
  </si>
  <si>
    <t>0451</t>
  </si>
  <si>
    <t>SINGLE LEVEL SPINAL FUSION EXCEPT CERVICAL WITHOUT MCC</t>
  </si>
  <si>
    <t>0850</t>
  </si>
  <si>
    <t>ACUTE LEUKEMIA WITH OTHER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</si>
</sst>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0.0000"/>
    <numFmt numFmtId="165" formatCode="0.0000"/>
    <numFmt numFmtId="166" formatCode="&quot;$&quot;#,##0.00"/>
    <numFmt numFmtId="167" formatCode="m/d/yyyy;@"/>
    <numFmt numFmtId="168" formatCode="_(* #,##0_);_(* \(#,##0\);_(* &quot;-&quot;??_);_(@_)"/>
    <numFmt numFmtId="169" formatCode="_(* #,##0.0000_);_(* \(#,##0.0000\);_(* &quot;-&quot;??_)"/>
  </numFmts>
  <fonts count="20" x14ac:knownFonts="1">
    <font>
      <sz val="10"/>
      <color theme="1"/>
      <name val="Arial"/>
      <family val="2"/>
    </font>
    <font>
      <sz val="10"/>
      <color indexed="8"/>
      <name val="Arial"/>
      <family val="2"/>
    </font>
    <font>
      <b/>
      <sz val="10"/>
      <name val="Arial"/>
      <family val="2"/>
    </font>
    <font>
      <b/>
      <sz val="16"/>
      <name val="Arial"/>
      <family val="2"/>
    </font>
    <font>
      <b/>
      <sz val="10"/>
      <color indexed="10"/>
      <name val="Arial"/>
      <family val="2"/>
    </font>
    <font>
      <sz val="10"/>
      <color indexed="8"/>
      <name val="MS Sans Serif"/>
      <family val="2"/>
    </font>
    <font>
      <sz val="10"/>
      <color indexed="8"/>
      <name val="Arial"/>
      <family val="2"/>
    </font>
    <font>
      <b/>
      <sz val="10"/>
      <color indexed="8"/>
      <name val="Arial"/>
      <family val="2"/>
    </font>
    <font>
      <sz val="10"/>
      <name val="Arial"/>
      <family val="2"/>
    </font>
    <font>
      <sz val="10"/>
      <color indexed="8"/>
      <name val="Arial"/>
      <family val="2"/>
    </font>
    <font>
      <sz val="8"/>
      <name val="Arial"/>
      <family val="2"/>
    </font>
    <font>
      <b/>
      <sz val="14"/>
      <color indexed="8"/>
      <name val="Arial"/>
      <family val="2"/>
    </font>
    <font>
      <sz val="8"/>
      <name val="Arial"/>
      <family val="2"/>
    </font>
    <font>
      <b/>
      <sz val="18"/>
      <color indexed="8"/>
      <name val="Arial"/>
      <family val="2"/>
    </font>
    <font>
      <sz val="10"/>
      <color indexed="22"/>
      <name val="Arial"/>
      <family val="2"/>
    </font>
    <font>
      <b/>
      <sz val="16"/>
      <color indexed="8"/>
      <name val="Arial"/>
      <family val="2"/>
    </font>
    <font>
      <sz val="11"/>
      <color theme="1"/>
      <name val="Calibri"/>
      <family val="2"/>
      <scheme val="minor"/>
    </font>
    <font>
      <b/>
      <sz val="10"/>
      <color theme="1"/>
      <name val="Arial"/>
      <family val="2"/>
    </font>
    <font>
      <b/>
      <sz val="10"/>
      <color indexed="81"/>
      <name val="Arial"/>
      <family val="2"/>
    </font>
    <font>
      <sz val="10"/>
      <color indexed="81"/>
      <name val="Arial"/>
      <family val="2"/>
    </font>
  </fonts>
  <fills count="14">
    <fill>
      <patternFill patternType="none"/>
    </fill>
    <fill>
      <patternFill patternType="gray125"/>
    </fill>
    <fill>
      <patternFill patternType="solid">
        <fgColor indexed="22"/>
        <bgColor indexed="64"/>
      </patternFill>
    </fill>
    <fill>
      <patternFill patternType="solid">
        <fgColor indexed="26"/>
        <bgColor indexed="8"/>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43"/>
        <bgColor indexed="64"/>
      </patternFill>
    </fill>
    <fill>
      <patternFill patternType="solid">
        <fgColor indexed="31"/>
        <bgColor indexed="64"/>
      </patternFill>
    </fill>
    <fill>
      <patternFill patternType="solid">
        <fgColor indexed="15"/>
        <bgColor indexed="64"/>
      </patternFill>
    </fill>
    <fill>
      <patternFill patternType="solid">
        <fgColor theme="9" tint="0.59999389629810485"/>
        <bgColor indexed="64"/>
      </patternFill>
    </fill>
  </fills>
  <borders count="4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22"/>
      </bottom>
      <diagonal/>
    </border>
    <border>
      <left style="thin">
        <color indexed="64"/>
      </left>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s>
  <cellStyleXfs count="9">
    <xf numFmtId="0" fontId="0" fillId="0" borderId="0"/>
    <xf numFmtId="43" fontId="9"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8" fillId="0" borderId="0"/>
    <xf numFmtId="0" fontId="16" fillId="0" borderId="0"/>
    <xf numFmtId="0" fontId="5" fillId="0" borderId="0"/>
    <xf numFmtId="0" fontId="8" fillId="0" borderId="0"/>
  </cellStyleXfs>
  <cellXfs count="142">
    <xf numFmtId="0" fontId="0" fillId="0" borderId="0" xfId="0"/>
    <xf numFmtId="0" fontId="0" fillId="0" borderId="0" xfId="0" quotePrefix="1" applyAlignment="1">
      <alignment horizontal="left"/>
    </xf>
    <xf numFmtId="0" fontId="3" fillId="0" borderId="0" xfId="0" quotePrefix="1" applyFont="1" applyAlignment="1">
      <alignment horizontal="left"/>
    </xf>
    <xf numFmtId="0" fontId="2" fillId="0" borderId="0" xfId="0" quotePrefix="1" applyFont="1" applyAlignment="1">
      <alignment horizontal="left"/>
    </xf>
    <xf numFmtId="0" fontId="4" fillId="0" borderId="0" xfId="0" quotePrefix="1" applyFont="1" applyAlignment="1">
      <alignment horizontal="left"/>
    </xf>
    <xf numFmtId="0" fontId="7" fillId="0" borderId="0" xfId="0" quotePrefix="1" applyFont="1" applyAlignment="1">
      <alignment horizontal="left"/>
    </xf>
    <xf numFmtId="165" fontId="8" fillId="0" borderId="0" xfId="0" applyNumberFormat="1" applyFont="1"/>
    <xf numFmtId="0" fontId="0" fillId="2" borderId="5" xfId="0" applyFill="1" applyBorder="1" applyAlignment="1">
      <alignment horizontal="centerContinuous"/>
    </xf>
    <xf numFmtId="0" fontId="0" fillId="0" borderId="0" xfId="0" applyAlignment="1">
      <alignment horizontal="left"/>
    </xf>
    <xf numFmtId="14" fontId="0" fillId="0" borderId="0" xfId="0" applyNumberFormat="1" applyAlignment="1">
      <alignment horizontal="center"/>
    </xf>
    <xf numFmtId="49" fontId="0" fillId="0" borderId="0" xfId="0" applyNumberFormat="1"/>
    <xf numFmtId="2" fontId="0" fillId="0" borderId="0" xfId="0" applyNumberFormat="1"/>
    <xf numFmtId="0" fontId="2" fillId="0" borderId="6" xfId="0" quotePrefix="1" applyFont="1" applyBorder="1" applyAlignment="1">
      <alignment horizontal="left" vertical="center"/>
    </xf>
    <xf numFmtId="0" fontId="8" fillId="0" borderId="0" xfId="0" quotePrefix="1" applyFont="1" applyAlignment="1">
      <alignment horizontal="left"/>
    </xf>
    <xf numFmtId="166" fontId="8" fillId="0" borderId="11" xfId="0" applyNumberFormat="1" applyFont="1" applyBorder="1"/>
    <xf numFmtId="165" fontId="8" fillId="0" borderId="14" xfId="0" applyNumberFormat="1" applyFont="1" applyBorder="1"/>
    <xf numFmtId="49" fontId="1" fillId="3" borderId="3" xfId="7" applyNumberFormat="1" applyFont="1" applyFill="1" applyBorder="1" applyAlignment="1">
      <alignment horizontal="center"/>
    </xf>
    <xf numFmtId="164" fontId="0" fillId="0" borderId="0" xfId="0" applyNumberFormat="1"/>
    <xf numFmtId="168" fontId="8" fillId="0" borderId="11" xfId="1" applyNumberFormat="1" applyFont="1" applyFill="1" applyBorder="1" applyProtection="1"/>
    <xf numFmtId="0" fontId="2" fillId="0" borderId="15" xfId="0" quotePrefix="1" applyFont="1" applyBorder="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0" fontId="2" fillId="0" borderId="0" xfId="0" quotePrefix="1" applyFont="1" applyAlignment="1">
      <alignment horizontal="center"/>
    </xf>
    <xf numFmtId="166" fontId="2" fillId="12" borderId="7" xfId="0" applyNumberFormat="1" applyFont="1" applyFill="1" applyBorder="1" applyAlignment="1">
      <alignment vertical="center"/>
    </xf>
    <xf numFmtId="0" fontId="0" fillId="0" borderId="0" xfId="0" applyAlignment="1">
      <alignment horizontal="center"/>
    </xf>
    <xf numFmtId="0" fontId="14" fillId="0" borderId="0" xfId="0" applyFont="1" applyAlignment="1" applyProtection="1">
      <alignment horizontal="left"/>
      <protection locked="0"/>
    </xf>
    <xf numFmtId="0" fontId="13" fillId="0" borderId="0" xfId="0" applyFont="1" applyAlignment="1">
      <alignment horizontal="centerContinuous" vertical="center"/>
    </xf>
    <xf numFmtId="0" fontId="11" fillId="0" borderId="25" xfId="0" applyFont="1" applyBorder="1" applyAlignment="1">
      <alignment horizontal="centerContinuous" vertical="center"/>
    </xf>
    <xf numFmtId="0" fontId="8" fillId="0" borderId="0" xfId="0" applyFont="1" applyAlignment="1">
      <alignment horizontal="left" indent="2"/>
    </xf>
    <xf numFmtId="0" fontId="10" fillId="0" borderId="0" xfId="0" applyFont="1"/>
    <xf numFmtId="169" fontId="8" fillId="0" borderId="11" xfId="1" applyNumberFormat="1" applyFont="1" applyFill="1" applyBorder="1" applyProtection="1"/>
    <xf numFmtId="49" fontId="1" fillId="3" borderId="26" xfId="7" applyNumberFormat="1" applyFont="1" applyFill="1" applyBorder="1" applyAlignment="1">
      <alignment horizontal="center"/>
    </xf>
    <xf numFmtId="164" fontId="6" fillId="3" borderId="26" xfId="7" applyNumberFormat="1" applyFont="1" applyFill="1" applyBorder="1"/>
    <xf numFmtId="0" fontId="0" fillId="0" borderId="27" xfId="0" applyBorder="1" applyAlignment="1">
      <alignment horizontal="center"/>
    </xf>
    <xf numFmtId="0" fontId="0" fillId="0" borderId="26" xfId="0" applyBorder="1" applyAlignment="1">
      <alignment horizontal="center"/>
    </xf>
    <xf numFmtId="49" fontId="6" fillId="3" borderId="28" xfId="7" applyNumberFormat="1" applyFont="1" applyFill="1" applyBorder="1" applyAlignment="1">
      <alignment horizontal="center"/>
    </xf>
    <xf numFmtId="164" fontId="6" fillId="3" borderId="28" xfId="7" applyNumberFormat="1" applyFont="1" applyFill="1" applyBorder="1"/>
    <xf numFmtId="0" fontId="0" fillId="0" borderId="29" xfId="0" applyBorder="1" applyAlignment="1">
      <alignment horizontal="center"/>
    </xf>
    <xf numFmtId="0" fontId="0" fillId="0" borderId="28" xfId="0" applyBorder="1" applyAlignment="1">
      <alignment horizontal="center"/>
    </xf>
    <xf numFmtId="49" fontId="6" fillId="3" borderId="30" xfId="7" applyNumberFormat="1"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166" fontId="2" fillId="0" borderId="7" xfId="0" applyNumberFormat="1" applyFont="1" applyBorder="1" applyAlignment="1">
      <alignment vertical="center"/>
    </xf>
    <xf numFmtId="4" fontId="8" fillId="4" borderId="3" xfId="7" applyNumberFormat="1" applyFont="1" applyFill="1" applyBorder="1" applyAlignment="1">
      <alignment horizontal="right"/>
    </xf>
    <xf numFmtId="4" fontId="8" fillId="4" borderId="4" xfId="7" applyNumberFormat="1" applyFont="1" applyFill="1" applyBorder="1" applyAlignment="1">
      <alignment horizontal="right"/>
    </xf>
    <xf numFmtId="164" fontId="1" fillId="3" borderId="3" xfId="7" applyNumberFormat="1" applyFont="1" applyFill="1" applyBorder="1"/>
    <xf numFmtId="164" fontId="1" fillId="4" borderId="3" xfId="7" applyNumberFormat="1" applyFont="1" applyFill="1" applyBorder="1" applyAlignment="1">
      <alignment horizontal="right"/>
    </xf>
    <xf numFmtId="0" fontId="17" fillId="2" borderId="38" xfId="0" applyFont="1" applyFill="1" applyBorder="1" applyAlignment="1">
      <alignment horizontal="center" wrapText="1"/>
    </xf>
    <xf numFmtId="0" fontId="17" fillId="2" borderId="38" xfId="0" quotePrefix="1" applyFont="1" applyFill="1" applyBorder="1" applyAlignment="1">
      <alignment horizontal="center" wrapText="1"/>
    </xf>
    <xf numFmtId="49" fontId="1" fillId="3" borderId="4" xfId="7" applyNumberFormat="1" applyFont="1" applyFill="1" applyBorder="1" applyAlignment="1">
      <alignment horizontal="center"/>
    </xf>
    <xf numFmtId="164" fontId="1" fillId="3" borderId="4" xfId="7" applyNumberFormat="1" applyFont="1" applyFill="1" applyBorder="1"/>
    <xf numFmtId="164" fontId="1" fillId="4" borderId="4" xfId="7" applyNumberFormat="1" applyFont="1" applyFill="1" applyBorder="1" applyAlignment="1">
      <alignment horizontal="right"/>
    </xf>
    <xf numFmtId="164" fontId="1" fillId="3" borderId="28" xfId="7" applyNumberFormat="1" applyFont="1" applyFill="1" applyBorder="1"/>
    <xf numFmtId="164" fontId="1" fillId="3" borderId="30" xfId="7" applyNumberFormat="1" applyFont="1" applyFill="1" applyBorder="1"/>
    <xf numFmtId="0" fontId="0" fillId="0" borderId="28" xfId="0" applyBorder="1" applyAlignment="1">
      <alignment horizontal="center" wrapText="1"/>
    </xf>
    <xf numFmtId="0" fontId="7" fillId="9" borderId="39" xfId="0" applyFont="1" applyFill="1" applyBorder="1" applyAlignment="1">
      <alignment horizontal="left"/>
    </xf>
    <xf numFmtId="0" fontId="2" fillId="9" borderId="39" xfId="0" applyFont="1" applyFill="1" applyBorder="1"/>
    <xf numFmtId="0" fontId="2" fillId="8" borderId="39" xfId="0" applyFont="1" applyFill="1" applyBorder="1"/>
    <xf numFmtId="0" fontId="8" fillId="9" borderId="40" xfId="0" applyFont="1" applyFill="1" applyBorder="1"/>
    <xf numFmtId="165" fontId="1" fillId="8" borderId="40" xfId="0" applyNumberFormat="1" applyFont="1" applyFill="1" applyBorder="1"/>
    <xf numFmtId="0" fontId="8" fillId="0" borderId="0" xfId="0" applyFont="1"/>
    <xf numFmtId="165" fontId="1" fillId="0" borderId="0" xfId="0" applyNumberFormat="1" applyFont="1"/>
    <xf numFmtId="0" fontId="0" fillId="0" borderId="0" xfId="0" applyAlignment="1">
      <alignment horizontal="centerContinuous" vertical="center"/>
    </xf>
    <xf numFmtId="0" fontId="0" fillId="0" borderId="25" xfId="0" applyBorder="1" applyAlignment="1">
      <alignment horizontal="centerContinuous" vertical="center"/>
    </xf>
    <xf numFmtId="0" fontId="0" fillId="0" borderId="9" xfId="0" quotePrefix="1" applyBorder="1" applyAlignment="1">
      <alignment horizontal="left"/>
    </xf>
    <xf numFmtId="168" fontId="1" fillId="0" borderId="16" xfId="1" applyNumberFormat="1" applyFont="1" applyBorder="1" applyAlignment="1" applyProtection="1">
      <alignment horizontal="right"/>
    </xf>
    <xf numFmtId="0" fontId="0" fillId="0" borderId="10" xfId="0" quotePrefix="1" applyBorder="1" applyAlignment="1">
      <alignment horizontal="left"/>
    </xf>
    <xf numFmtId="7" fontId="1" fillId="0" borderId="11" xfId="3" applyNumberFormat="1" applyFont="1" applyBorder="1" applyProtection="1"/>
    <xf numFmtId="0" fontId="0" fillId="0" borderId="10" xfId="0" applyBorder="1"/>
    <xf numFmtId="0" fontId="0" fillId="0" borderId="12" xfId="0" quotePrefix="1" applyBorder="1" applyAlignment="1">
      <alignment horizontal="left"/>
    </xf>
    <xf numFmtId="4" fontId="0" fillId="0" borderId="19" xfId="0" applyNumberFormat="1" applyBorder="1"/>
    <xf numFmtId="166" fontId="0" fillId="0" borderId="11" xfId="0" applyNumberFormat="1" applyBorder="1"/>
    <xf numFmtId="0" fontId="0" fillId="0" borderId="17" xfId="0" quotePrefix="1" applyBorder="1" applyAlignment="1">
      <alignment horizontal="left"/>
    </xf>
    <xf numFmtId="166" fontId="0" fillId="0" borderId="18" xfId="0" applyNumberFormat="1" applyBorder="1"/>
    <xf numFmtId="166" fontId="0" fillId="0" borderId="19" xfId="0" applyNumberFormat="1" applyBorder="1"/>
    <xf numFmtId="0" fontId="0" fillId="0" borderId="10" xfId="0" applyBorder="1" applyAlignment="1">
      <alignment horizontal="left"/>
    </xf>
    <xf numFmtId="0" fontId="0" fillId="0" borderId="13" xfId="0" quotePrefix="1" applyBorder="1" applyAlignment="1">
      <alignment horizontal="left"/>
    </xf>
    <xf numFmtId="0" fontId="0" fillId="0" borderId="8" xfId="0" applyBorder="1"/>
    <xf numFmtId="14" fontId="0" fillId="0" borderId="8" xfId="0" applyNumberFormat="1" applyBorder="1"/>
    <xf numFmtId="0" fontId="0" fillId="0" borderId="20" xfId="0" quotePrefix="1" applyBorder="1" applyAlignment="1">
      <alignment horizontal="left" vertical="center" indent="1"/>
    </xf>
    <xf numFmtId="0" fontId="0" fillId="0" borderId="21" xfId="0" applyBorder="1"/>
    <xf numFmtId="166" fontId="0" fillId="0" borderId="2" xfId="0" applyNumberFormat="1" applyBorder="1" applyAlignment="1">
      <alignment vertical="center"/>
    </xf>
    <xf numFmtId="0" fontId="0" fillId="0" borderId="22" xfId="0" quotePrefix="1" applyBorder="1" applyAlignment="1">
      <alignment horizontal="left" vertical="center" indent="1"/>
    </xf>
    <xf numFmtId="0" fontId="0" fillId="0" borderId="0" xfId="0" quotePrefix="1" applyAlignment="1">
      <alignment horizontal="left" wrapText="1"/>
    </xf>
    <xf numFmtId="166" fontId="0" fillId="0" borderId="3" xfId="0" applyNumberFormat="1" applyBorder="1" applyAlignment="1">
      <alignment vertical="center"/>
    </xf>
    <xf numFmtId="0" fontId="0" fillId="0" borderId="0" xfId="0" applyAlignment="1">
      <alignment wrapText="1"/>
    </xf>
    <xf numFmtId="0" fontId="0" fillId="0" borderId="23" xfId="0" quotePrefix="1" applyBorder="1" applyAlignment="1">
      <alignment horizontal="left" vertical="center" indent="1"/>
    </xf>
    <xf numFmtId="0" fontId="0" fillId="0" borderId="24" xfId="0" quotePrefix="1" applyBorder="1" applyAlignment="1">
      <alignment horizontal="left" wrapText="1"/>
    </xf>
    <xf numFmtId="166" fontId="0" fillId="0" borderId="4" xfId="0" applyNumberFormat="1" applyBorder="1" applyAlignment="1">
      <alignment vertical="center"/>
    </xf>
    <xf numFmtId="0" fontId="0" fillId="0" borderId="5" xfId="0" applyBorder="1" applyAlignment="1">
      <alignment vertical="center"/>
    </xf>
    <xf numFmtId="166" fontId="0" fillId="0" borderId="5" xfId="0" applyNumberFormat="1" applyBorder="1" applyAlignment="1">
      <alignment vertical="center"/>
    </xf>
    <xf numFmtId="0" fontId="0" fillId="0" borderId="32" xfId="0" applyBorder="1" applyAlignment="1">
      <alignment vertical="center"/>
    </xf>
    <xf numFmtId="0" fontId="2" fillId="0" borderId="0" xfId="0" quotePrefix="1" applyFont="1" applyAlignment="1">
      <alignment horizontal="left" vertical="center"/>
    </xf>
    <xf numFmtId="49" fontId="0" fillId="5" borderId="7" xfId="0" applyNumberFormat="1" applyFill="1" applyBorder="1" applyAlignment="1" applyProtection="1">
      <alignment horizontal="center" vertical="center"/>
      <protection locked="0"/>
    </xf>
    <xf numFmtId="0" fontId="0" fillId="0" borderId="0" xfId="0" applyAlignment="1">
      <alignment vertical="center"/>
    </xf>
    <xf numFmtId="167" fontId="0" fillId="10" borderId="7" xfId="0" applyNumberFormat="1" applyFill="1" applyBorder="1" applyAlignment="1" applyProtection="1">
      <alignment vertical="center"/>
      <protection locked="0"/>
    </xf>
    <xf numFmtId="167" fontId="0" fillId="7" borderId="7" xfId="0" applyNumberFormat="1" applyFill="1" applyBorder="1" applyAlignment="1" applyProtection="1">
      <alignment vertical="center"/>
      <protection locked="0"/>
    </xf>
    <xf numFmtId="166" fontId="0" fillId="11" borderId="7" xfId="0" applyNumberFormat="1" applyFill="1" applyBorder="1" applyAlignment="1" applyProtection="1">
      <alignment vertical="center"/>
      <protection locked="0"/>
    </xf>
    <xf numFmtId="166" fontId="0" fillId="13" borderId="7" xfId="0" applyNumberFormat="1" applyFill="1" applyBorder="1" applyAlignment="1" applyProtection="1">
      <alignment vertical="center"/>
      <protection locked="0"/>
    </xf>
    <xf numFmtId="49" fontId="1" fillId="2" borderId="1" xfId="7" applyNumberFormat="1" applyFont="1" applyFill="1" applyBorder="1" applyAlignment="1">
      <alignment horizontal="center"/>
    </xf>
    <xf numFmtId="0" fontId="1" fillId="2" borderId="1" xfId="7" applyFont="1" applyFill="1" applyBorder="1" applyAlignment="1">
      <alignment horizontal="center"/>
    </xf>
    <xf numFmtId="0" fontId="2" fillId="7" borderId="39" xfId="0" applyFont="1" applyFill="1" applyBorder="1"/>
    <xf numFmtId="0" fontId="0" fillId="7" borderId="39" xfId="0" applyFill="1" applyBorder="1"/>
    <xf numFmtId="0" fontId="2" fillId="6" borderId="39" xfId="0" applyFont="1" applyFill="1" applyBorder="1"/>
    <xf numFmtId="0" fontId="2" fillId="5" borderId="39" xfId="0" applyFont="1" applyFill="1" applyBorder="1"/>
    <xf numFmtId="0" fontId="8" fillId="6" borderId="39" xfId="0" applyFont="1" applyFill="1" applyBorder="1"/>
    <xf numFmtId="0" fontId="7" fillId="0" borderId="39" xfId="0" quotePrefix="1" applyFont="1" applyBorder="1" applyAlignment="1">
      <alignment horizontal="left"/>
    </xf>
    <xf numFmtId="14" fontId="0" fillId="6" borderId="41" xfId="0" applyNumberFormat="1" applyFill="1" applyBorder="1"/>
    <xf numFmtId="166" fontId="8" fillId="5" borderId="41" xfId="0" applyNumberFormat="1" applyFont="1" applyFill="1" applyBorder="1"/>
    <xf numFmtId="164" fontId="8" fillId="5" borderId="41" xfId="0" applyNumberFormat="1" applyFont="1" applyFill="1" applyBorder="1"/>
    <xf numFmtId="10" fontId="8" fillId="5" borderId="41" xfId="0" applyNumberFormat="1" applyFont="1" applyFill="1" applyBorder="1"/>
    <xf numFmtId="0" fontId="0" fillId="0" borderId="0" xfId="0" applyAlignment="1">
      <alignment horizontal="left" wrapText="1"/>
    </xf>
    <xf numFmtId="0" fontId="2" fillId="0" borderId="0" xfId="0" quotePrefix="1" applyFont="1" applyAlignment="1">
      <alignment horizontal="left" vertical="top" wrapText="1"/>
    </xf>
    <xf numFmtId="0" fontId="8" fillId="0" borderId="0" xfId="0" quotePrefix="1" applyFont="1" applyAlignment="1">
      <alignment horizontal="left" wrapText="1"/>
    </xf>
    <xf numFmtId="0" fontId="0" fillId="0" borderId="0" xfId="0" quotePrefix="1" applyAlignment="1">
      <alignment horizontal="left" vertical="center" wrapText="1" indent="1"/>
    </xf>
    <xf numFmtId="0" fontId="0" fillId="0" borderId="36" xfId="0" applyBorder="1" applyAlignment="1">
      <alignment horizontal="left" vertical="center" wrapText="1" indent="1"/>
    </xf>
    <xf numFmtId="0" fontId="0" fillId="0" borderId="24" xfId="0" quotePrefix="1" applyBorder="1" applyAlignment="1">
      <alignment horizontal="left" vertical="center" wrapText="1" indent="1"/>
    </xf>
    <xf numFmtId="0" fontId="0" fillId="0" borderId="37" xfId="0" applyBorder="1" applyAlignment="1">
      <alignment horizontal="left" vertical="center" wrapText="1" indent="1"/>
    </xf>
    <xf numFmtId="0" fontId="2" fillId="0" borderId="0" xfId="0" applyFont="1" applyAlignment="1">
      <alignment horizontal="left" vertical="center" wrapText="1"/>
    </xf>
    <xf numFmtId="0" fontId="2" fillId="0" borderId="0" xfId="0" quotePrefix="1" applyFont="1" applyAlignment="1">
      <alignment horizontal="left" wrapText="1"/>
    </xf>
    <xf numFmtId="0" fontId="2" fillId="0" borderId="6" xfId="0" applyFont="1" applyBorder="1" applyAlignment="1">
      <alignment horizontal="left" vertical="center" wrapText="1"/>
    </xf>
    <xf numFmtId="0" fontId="2" fillId="0" borderId="32" xfId="0" applyFont="1" applyBorder="1" applyAlignment="1">
      <alignment horizontal="left" vertical="center" wrapText="1"/>
    </xf>
    <xf numFmtId="0" fontId="8" fillId="0" borderId="33" xfId="0" applyFont="1" applyBorder="1" applyAlignment="1">
      <alignment horizontal="left" shrinkToFit="1"/>
    </xf>
    <xf numFmtId="0" fontId="8" fillId="0" borderId="34" xfId="0" applyFont="1" applyBorder="1" applyAlignment="1">
      <alignment horizontal="left" shrinkToFit="1"/>
    </xf>
    <xf numFmtId="0" fontId="0" fillId="0" borderId="5" xfId="0" applyBorder="1" applyAlignment="1">
      <alignment horizontal="left" vertical="center" wrapText="1"/>
    </xf>
    <xf numFmtId="0" fontId="0" fillId="0" borderId="32" xfId="0" applyBorder="1" applyAlignment="1">
      <alignment horizontal="left" vertical="center" wrapText="1"/>
    </xf>
    <xf numFmtId="0" fontId="0" fillId="0" borderId="21" xfId="0" quotePrefix="1" applyBorder="1" applyAlignment="1">
      <alignment horizontal="left" vertical="center" wrapText="1" indent="1"/>
    </xf>
    <xf numFmtId="0" fontId="0" fillId="0" borderId="35" xfId="0" applyBorder="1" applyAlignment="1">
      <alignment horizontal="left" vertical="center" wrapText="1" indent="1"/>
    </xf>
    <xf numFmtId="0" fontId="0" fillId="0" borderId="0" xfId="0" quotePrefix="1" applyAlignment="1">
      <alignment horizontal="left"/>
    </xf>
    <xf numFmtId="0" fontId="15" fillId="0" borderId="0" xfId="0" applyFont="1" applyAlignment="1">
      <alignment horizontal="left"/>
    </xf>
    <xf numFmtId="0" fontId="0" fillId="9" borderId="41" xfId="0" applyFill="1" applyBorder="1"/>
    <xf numFmtId="49" fontId="8" fillId="9" borderId="41" xfId="0" applyNumberFormat="1" applyFont="1" applyFill="1" applyBorder="1"/>
    <xf numFmtId="0" fontId="8" fillId="9" borderId="41" xfId="0" applyFont="1" applyFill="1" applyBorder="1"/>
    <xf numFmtId="165" fontId="1" fillId="8" borderId="41" xfId="0" applyNumberFormat="1" applyFont="1" applyFill="1" applyBorder="1"/>
    <xf numFmtId="0" fontId="8" fillId="9" borderId="41" xfId="8" applyFill="1" applyBorder="1"/>
    <xf numFmtId="165" fontId="1" fillId="8" borderId="41" xfId="8" applyNumberFormat="1" applyFont="1" applyFill="1" applyBorder="1"/>
    <xf numFmtId="49" fontId="8" fillId="9" borderId="40" xfId="0" applyNumberFormat="1" applyFont="1" applyFill="1" applyBorder="1"/>
    <xf numFmtId="49" fontId="1" fillId="3" borderId="42" xfId="7" applyNumberFormat="1" applyFont="1" applyFill="1" applyBorder="1" applyAlignment="1">
      <alignment horizontal="center"/>
    </xf>
    <xf numFmtId="164" fontId="1" fillId="3" borderId="42" xfId="7" applyNumberFormat="1" applyFont="1" applyFill="1" applyBorder="1"/>
    <xf numFmtId="164" fontId="1" fillId="4" borderId="42" xfId="7" applyNumberFormat="1" applyFont="1" applyFill="1" applyBorder="1" applyAlignment="1">
      <alignment horizontal="right"/>
    </xf>
    <xf numFmtId="4" fontId="8" fillId="4" borderId="42" xfId="7" applyNumberFormat="1" applyFont="1" applyFill="1" applyBorder="1" applyAlignment="1">
      <alignment horizontal="right"/>
    </xf>
  </cellXfs>
  <cellStyles count="9">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 name="Normal 2 3" xfId="8" xr:uid="{00000000-0005-0000-0000-000006000000}"/>
    <cellStyle name="Normal 3" xfId="6" xr:uid="{00000000-0005-0000-0000-000007000000}"/>
    <cellStyle name="Normal_Sheet1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50" dropStyle="combo" dx="22" fmlaLink="$D$5" fmlaRange="Lookups!$H$16:$H$57" sel="1" val="0"/>
</file>

<file path=xl/ctrlProps/ctrlProp2.xml><?xml version="1.0" encoding="utf-8"?>
<formControlPr xmlns="http://schemas.microsoft.com/office/spreadsheetml/2009/9/main" objectType="Drop" dropLines="4" dropStyle="combo" dx="22" fmlaLink="$D$8" fmlaRange="Lookups!$G$3:$G$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323850</xdr:rowOff>
        </xdr:from>
        <xdr:to>
          <xdr:col>3</xdr:col>
          <xdr:colOff>314325</xdr:colOff>
          <xdr:row>5</xdr:row>
          <xdr:rowOff>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314325</xdr:colOff>
          <xdr:row>8</xdr:row>
          <xdr:rowOff>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8"/>
  <sheetViews>
    <sheetView showGridLines="0" zoomScaleNormal="100" workbookViewId="0"/>
  </sheetViews>
  <sheetFormatPr defaultRowHeight="12.75" x14ac:dyDescent="0.2"/>
  <cols>
    <col min="1" max="1" width="41.28515625" customWidth="1"/>
  </cols>
  <sheetData>
    <row r="1" spans="1:3" ht="20.25" x14ac:dyDescent="0.3">
      <c r="A1" s="2" t="s">
        <v>1779</v>
      </c>
    </row>
    <row r="3" spans="1:3" x14ac:dyDescent="0.2">
      <c r="A3" s="3" t="s">
        <v>826</v>
      </c>
    </row>
    <row r="4" spans="1:3" x14ac:dyDescent="0.2">
      <c r="A4" s="3" t="s">
        <v>825</v>
      </c>
    </row>
    <row r="6" spans="1:3" x14ac:dyDescent="0.2">
      <c r="A6" s="4"/>
    </row>
    <row r="7" spans="1:3" x14ac:dyDescent="0.2">
      <c r="A7" s="1" t="s">
        <v>807</v>
      </c>
    </row>
    <row r="9" spans="1:3" x14ac:dyDescent="0.2">
      <c r="A9" s="1" t="s">
        <v>808</v>
      </c>
      <c r="B9" t="s">
        <v>887</v>
      </c>
      <c r="C9" t="s">
        <v>809</v>
      </c>
    </row>
    <row r="11" spans="1:3" x14ac:dyDescent="0.2">
      <c r="A11" s="1" t="s">
        <v>804</v>
      </c>
      <c r="B11" t="s">
        <v>884</v>
      </c>
    </row>
    <row r="13" spans="1:3" x14ac:dyDescent="0.2">
      <c r="A13" s="1" t="s">
        <v>805</v>
      </c>
      <c r="B13" t="s">
        <v>888</v>
      </c>
    </row>
    <row r="14" spans="1:3" x14ac:dyDescent="0.2">
      <c r="A14" s="1"/>
    </row>
    <row r="15" spans="1:3" x14ac:dyDescent="0.2">
      <c r="A15" s="1" t="s">
        <v>806</v>
      </c>
      <c r="B15" t="s">
        <v>889</v>
      </c>
    </row>
    <row r="17" spans="1:6" x14ac:dyDescent="0.2">
      <c r="A17" s="1" t="s">
        <v>1778</v>
      </c>
      <c r="B17" t="s">
        <v>886</v>
      </c>
    </row>
    <row r="18" spans="1:6" x14ac:dyDescent="0.2">
      <c r="A18" s="1"/>
    </row>
    <row r="19" spans="1:6" x14ac:dyDescent="0.2">
      <c r="A19" s="1" t="s">
        <v>1776</v>
      </c>
      <c r="B19" t="s">
        <v>1777</v>
      </c>
    </row>
    <row r="21" spans="1:6" x14ac:dyDescent="0.2">
      <c r="A21" s="1" t="s">
        <v>1775</v>
      </c>
    </row>
    <row r="26" spans="1:6" x14ac:dyDescent="0.2">
      <c r="A26" s="1"/>
    </row>
    <row r="28" spans="1:6" ht="26.25" customHeight="1" x14ac:dyDescent="0.2">
      <c r="A28" s="112" t="s">
        <v>827</v>
      </c>
      <c r="B28" s="112"/>
      <c r="C28" s="112"/>
      <c r="D28" s="112"/>
      <c r="E28" s="112"/>
      <c r="F28" s="112"/>
    </row>
  </sheetData>
  <customSheetViews>
    <customSheetView guid="{27992933-2A49-4B44-A49D-DA3AC591FC51}" showGridLines="0">
      <selection activeCell="C2" sqref="C2"/>
      <pageMargins left="0.7" right="0.7" top="0.75" bottom="0.75" header="0.3" footer="0.3"/>
      <pageSetup orientation="portrait" horizontalDpi="300" verticalDpi="300" r:id="rId1"/>
    </customSheetView>
  </customSheetViews>
  <mergeCells count="1">
    <mergeCell ref="A28:F28"/>
  </mergeCells>
  <phoneticPr fontId="10" type="noConversion"/>
  <pageMargins left="0.7" right="0.7" top="0.75" bottom="0.75" header="0.3" footer="0.3"/>
  <pageSetup orientation="portrait" horizontalDpi="300" verticalDpi="300" r:id="rId2"/>
  <headerFoot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O803"/>
  <sheetViews>
    <sheetView zoomScaleNormal="100" workbookViewId="0">
      <pane ySplit="2" topLeftCell="A3" activePane="bottomLeft" state="frozen"/>
      <selection activeCell="F17" sqref="F17"/>
      <selection pane="bottomLeft"/>
    </sheetView>
  </sheetViews>
  <sheetFormatPr defaultRowHeight="12.75" x14ac:dyDescent="0.2"/>
  <cols>
    <col min="1" max="1" width="8.42578125" style="10" bestFit="1" customWidth="1"/>
    <col min="2" max="2" width="65.140625" bestFit="1" customWidth="1"/>
    <col min="3" max="4" width="12" bestFit="1" customWidth="1"/>
    <col min="6" max="6" width="10.7109375" customWidth="1"/>
    <col min="7" max="7" width="15.140625" bestFit="1" customWidth="1"/>
    <col min="8" max="8" width="47.85546875" bestFit="1" customWidth="1"/>
    <col min="9" max="9" width="14.5703125" bestFit="1" customWidth="1"/>
    <col min="10" max="10" width="14.7109375" customWidth="1"/>
    <col min="11" max="11" width="9.85546875" bestFit="1" customWidth="1"/>
    <col min="12" max="12" width="9.5703125" customWidth="1"/>
    <col min="13" max="14" width="10.140625" bestFit="1" customWidth="1"/>
    <col min="15" max="16" width="11.85546875" customWidth="1"/>
    <col min="17" max="17" width="33" bestFit="1" customWidth="1"/>
  </cols>
  <sheetData>
    <row r="2" spans="1:11" x14ac:dyDescent="0.2">
      <c r="A2" s="100" t="s">
        <v>815</v>
      </c>
      <c r="B2" s="101" t="s">
        <v>818</v>
      </c>
      <c r="C2" s="101" t="s">
        <v>816</v>
      </c>
      <c r="D2" s="101" t="s">
        <v>817</v>
      </c>
      <c r="F2" s="102" t="s">
        <v>48</v>
      </c>
      <c r="G2" s="103"/>
      <c r="H2" s="5"/>
      <c r="I2" s="6"/>
    </row>
    <row r="3" spans="1:11" x14ac:dyDescent="0.2">
      <c r="A3" s="138" t="s">
        <v>83</v>
      </c>
      <c r="B3" s="139" t="s">
        <v>1014</v>
      </c>
      <c r="C3" s="140">
        <v>16.329799999999999</v>
      </c>
      <c r="D3" s="141">
        <v>23.86</v>
      </c>
      <c r="E3" s="17"/>
      <c r="F3" s="103">
        <v>1</v>
      </c>
      <c r="G3" s="103" t="s">
        <v>49</v>
      </c>
    </row>
    <row r="4" spans="1:11" x14ac:dyDescent="0.2">
      <c r="A4" s="16" t="s">
        <v>84</v>
      </c>
      <c r="B4" s="46" t="s">
        <v>1015</v>
      </c>
      <c r="C4" s="47">
        <v>13.6455</v>
      </c>
      <c r="D4" s="44">
        <v>14.9</v>
      </c>
      <c r="E4" s="17"/>
      <c r="F4" s="103">
        <v>2</v>
      </c>
      <c r="G4" s="103" t="s">
        <v>50</v>
      </c>
    </row>
    <row r="5" spans="1:11" x14ac:dyDescent="0.2">
      <c r="A5" s="16" t="s">
        <v>85</v>
      </c>
      <c r="B5" s="46" t="s">
        <v>1016</v>
      </c>
      <c r="C5" s="47">
        <v>20.495999999999999</v>
      </c>
      <c r="D5" s="44">
        <v>33.200000000000003</v>
      </c>
      <c r="E5" s="17"/>
      <c r="F5" s="103">
        <v>3</v>
      </c>
      <c r="G5" s="103" t="s">
        <v>51</v>
      </c>
    </row>
    <row r="6" spans="1:11" x14ac:dyDescent="0.2">
      <c r="A6" s="16" t="s">
        <v>86</v>
      </c>
      <c r="B6" s="46" t="s">
        <v>1017</v>
      </c>
      <c r="C6" s="47">
        <v>12.0144</v>
      </c>
      <c r="D6" s="44">
        <v>32.76</v>
      </c>
      <c r="E6" s="17"/>
      <c r="F6" s="103">
        <v>4</v>
      </c>
      <c r="G6" s="103" t="s">
        <v>52</v>
      </c>
    </row>
    <row r="7" spans="1:11" x14ac:dyDescent="0.2">
      <c r="A7" s="16" t="s">
        <v>87</v>
      </c>
      <c r="B7" s="46" t="s">
        <v>1018</v>
      </c>
      <c r="C7" s="47">
        <v>19.303100000000001</v>
      </c>
      <c r="D7" s="44">
        <v>33.64</v>
      </c>
      <c r="E7" s="17"/>
    </row>
    <row r="8" spans="1:11" x14ac:dyDescent="0.2">
      <c r="A8" s="16" t="s">
        <v>88</v>
      </c>
      <c r="B8" s="46" t="s">
        <v>1019</v>
      </c>
      <c r="C8" s="47">
        <v>4.8708</v>
      </c>
      <c r="D8" s="44">
        <v>8.4</v>
      </c>
      <c r="E8" s="17"/>
      <c r="F8" s="104" t="s">
        <v>46</v>
      </c>
      <c r="G8" s="104" t="s">
        <v>47</v>
      </c>
      <c r="H8" s="105" t="s">
        <v>56</v>
      </c>
      <c r="I8" s="105" t="s">
        <v>57</v>
      </c>
      <c r="J8" s="105" t="s">
        <v>0</v>
      </c>
      <c r="K8" s="104" t="s">
        <v>799</v>
      </c>
    </row>
    <row r="9" spans="1:11" x14ac:dyDescent="0.2">
      <c r="A9" s="16" t="s">
        <v>89</v>
      </c>
      <c r="B9" s="46" t="s">
        <v>1020</v>
      </c>
      <c r="C9" s="47">
        <v>12.3635</v>
      </c>
      <c r="D9" s="44">
        <v>21.2</v>
      </c>
      <c r="E9" s="17"/>
      <c r="F9" s="108">
        <v>45566</v>
      </c>
      <c r="G9" s="108">
        <v>401768</v>
      </c>
      <c r="H9" s="109">
        <v>11606</v>
      </c>
      <c r="I9" s="110">
        <v>4.2649999999999997</v>
      </c>
      <c r="J9" s="111">
        <v>0</v>
      </c>
      <c r="K9" s="106">
        <v>1</v>
      </c>
    </row>
    <row r="10" spans="1:11" x14ac:dyDescent="0.2">
      <c r="A10" s="16" t="s">
        <v>90</v>
      </c>
      <c r="B10" s="46" t="s">
        <v>1021</v>
      </c>
      <c r="C10" s="47">
        <v>5.6626000000000003</v>
      </c>
      <c r="D10" s="44">
        <v>10.1</v>
      </c>
      <c r="E10" s="17"/>
    </row>
    <row r="11" spans="1:11" x14ac:dyDescent="0.2">
      <c r="A11" s="16" t="s">
        <v>91</v>
      </c>
      <c r="B11" s="46" t="s">
        <v>1022</v>
      </c>
      <c r="C11" s="47">
        <v>4.1997999999999998</v>
      </c>
      <c r="D11" s="44">
        <v>7.8</v>
      </c>
      <c r="E11" s="17"/>
    </row>
    <row r="12" spans="1:11" x14ac:dyDescent="0.2">
      <c r="A12" s="16" t="s">
        <v>92</v>
      </c>
      <c r="B12" s="46" t="s">
        <v>1023</v>
      </c>
      <c r="C12" s="47">
        <v>5.2313000000000001</v>
      </c>
      <c r="D12" s="44">
        <v>14.5</v>
      </c>
      <c r="E12" s="17"/>
    </row>
    <row r="13" spans="1:11" x14ac:dyDescent="0.2">
      <c r="A13" s="16" t="s">
        <v>93</v>
      </c>
      <c r="B13" s="46" t="s">
        <v>1024</v>
      </c>
      <c r="C13" s="47">
        <v>3.9594999999999998</v>
      </c>
      <c r="D13" s="44">
        <v>9.6</v>
      </c>
      <c r="E13" s="17"/>
    </row>
    <row r="14" spans="1:11" x14ac:dyDescent="0.2">
      <c r="A14" s="16" t="s">
        <v>94</v>
      </c>
      <c r="B14" s="46" t="s">
        <v>1025</v>
      </c>
      <c r="C14" s="47">
        <v>2.8645</v>
      </c>
      <c r="D14" s="44">
        <v>7.2</v>
      </c>
      <c r="E14" s="17"/>
      <c r="F14" s="107" t="s">
        <v>53</v>
      </c>
      <c r="I14" s="7" t="s">
        <v>1774</v>
      </c>
    </row>
    <row r="15" spans="1:11" x14ac:dyDescent="0.2">
      <c r="A15" s="16" t="s">
        <v>2</v>
      </c>
      <c r="B15" s="46" t="s">
        <v>1026</v>
      </c>
      <c r="C15" s="47">
        <v>11.3362</v>
      </c>
      <c r="D15" s="44">
        <v>28.6</v>
      </c>
      <c r="E15" s="17"/>
      <c r="F15" s="56" t="s">
        <v>54</v>
      </c>
      <c r="G15" s="57" t="s">
        <v>1013</v>
      </c>
      <c r="H15" s="57" t="s">
        <v>839</v>
      </c>
      <c r="I15" s="58" t="s">
        <v>55</v>
      </c>
    </row>
    <row r="16" spans="1:11" x14ac:dyDescent="0.2">
      <c r="A16" s="16" t="s">
        <v>823</v>
      </c>
      <c r="B16" s="46" t="s">
        <v>1027</v>
      </c>
      <c r="C16" s="47">
        <v>6.1622000000000003</v>
      </c>
      <c r="D16" s="44">
        <v>17.600000000000001</v>
      </c>
      <c r="E16" s="17"/>
      <c r="F16" s="131">
        <v>1</v>
      </c>
      <c r="G16" s="132" t="s">
        <v>964</v>
      </c>
      <c r="H16" s="133" t="s">
        <v>919</v>
      </c>
      <c r="I16" s="134">
        <v>0.61009999999999998</v>
      </c>
    </row>
    <row r="17" spans="1:9" x14ac:dyDescent="0.2">
      <c r="A17" s="16" t="s">
        <v>824</v>
      </c>
      <c r="B17" s="46" t="s">
        <v>1028</v>
      </c>
      <c r="C17" s="47">
        <v>4.4260000000000002</v>
      </c>
      <c r="D17" s="44">
        <v>10.5</v>
      </c>
      <c r="E17" s="17"/>
      <c r="F17" s="131">
        <v>2</v>
      </c>
      <c r="G17" s="132" t="s">
        <v>965</v>
      </c>
      <c r="H17" s="133" t="s">
        <v>920</v>
      </c>
      <c r="I17" s="134">
        <v>0.56620000000000004</v>
      </c>
    </row>
    <row r="18" spans="1:9" x14ac:dyDescent="0.2">
      <c r="A18" s="16" t="s">
        <v>938</v>
      </c>
      <c r="B18" s="46" t="s">
        <v>1029</v>
      </c>
      <c r="C18" s="47">
        <v>36.607599999999998</v>
      </c>
      <c r="D18" s="44">
        <v>17.400000000000002</v>
      </c>
      <c r="E18" s="17"/>
      <c r="F18" s="131">
        <v>3</v>
      </c>
      <c r="G18" s="132" t="s">
        <v>966</v>
      </c>
      <c r="H18" s="133" t="s">
        <v>921</v>
      </c>
      <c r="I18" s="134">
        <v>0.46460000000000001</v>
      </c>
    </row>
    <row r="19" spans="1:9" x14ac:dyDescent="0.2">
      <c r="A19" s="16" t="s">
        <v>939</v>
      </c>
      <c r="B19" s="46" t="s">
        <v>940</v>
      </c>
      <c r="C19" s="47">
        <v>7.2259000000000002</v>
      </c>
      <c r="D19" s="44">
        <v>11.9</v>
      </c>
      <c r="E19" s="17"/>
      <c r="F19" s="131">
        <v>4</v>
      </c>
      <c r="G19" s="132" t="s">
        <v>967</v>
      </c>
      <c r="H19" s="133" t="s">
        <v>962</v>
      </c>
      <c r="I19" s="134">
        <v>0.82189999999999996</v>
      </c>
    </row>
    <row r="20" spans="1:9" x14ac:dyDescent="0.2">
      <c r="A20" s="16" t="s">
        <v>95</v>
      </c>
      <c r="B20" s="46" t="s">
        <v>1030</v>
      </c>
      <c r="C20" s="47">
        <v>9.4222999999999999</v>
      </c>
      <c r="D20" s="44">
        <v>14.200000000000001</v>
      </c>
      <c r="E20" s="17"/>
      <c r="F20" s="131">
        <v>5</v>
      </c>
      <c r="G20" s="132" t="s">
        <v>1780</v>
      </c>
      <c r="H20" s="133" t="s">
        <v>1781</v>
      </c>
      <c r="I20" s="134">
        <v>0.28799999999999998</v>
      </c>
    </row>
    <row r="21" spans="1:9" x14ac:dyDescent="0.2">
      <c r="A21" s="16" t="s">
        <v>96</v>
      </c>
      <c r="B21" s="46" t="s">
        <v>1031</v>
      </c>
      <c r="C21" s="47">
        <v>6.8761000000000001</v>
      </c>
      <c r="D21" s="44">
        <v>10.8</v>
      </c>
      <c r="E21" s="17"/>
      <c r="F21" s="131">
        <v>6</v>
      </c>
      <c r="G21" s="132" t="s">
        <v>1782</v>
      </c>
      <c r="H21" s="133" t="s">
        <v>1783</v>
      </c>
      <c r="I21" s="134">
        <v>0.23780000000000001</v>
      </c>
    </row>
    <row r="22" spans="1:9" x14ac:dyDescent="0.2">
      <c r="A22" s="16" t="s">
        <v>97</v>
      </c>
      <c r="B22" s="46" t="s">
        <v>1032</v>
      </c>
      <c r="C22" s="47">
        <v>4.4142999999999999</v>
      </c>
      <c r="D22" s="44">
        <v>4.9000000000000004</v>
      </c>
      <c r="E22" s="17"/>
      <c r="F22" s="131">
        <v>7</v>
      </c>
      <c r="G22" s="132" t="s">
        <v>1784</v>
      </c>
      <c r="H22" s="133" t="s">
        <v>1785</v>
      </c>
      <c r="I22" s="134">
        <v>0.49690000000000001</v>
      </c>
    </row>
    <row r="23" spans="1:9" x14ac:dyDescent="0.2">
      <c r="A23" s="16" t="s">
        <v>98</v>
      </c>
      <c r="B23" s="46" t="s">
        <v>1033</v>
      </c>
      <c r="C23" s="47">
        <v>4.5716999999999999</v>
      </c>
      <c r="D23" s="44">
        <v>11.26</v>
      </c>
      <c r="E23" s="17"/>
      <c r="F23" s="131">
        <v>8</v>
      </c>
      <c r="G23" s="132" t="s">
        <v>968</v>
      </c>
      <c r="H23" s="133" t="s">
        <v>922</v>
      </c>
      <c r="I23" s="134">
        <v>0.48830000000000001</v>
      </c>
    </row>
    <row r="24" spans="1:9" x14ac:dyDescent="0.2">
      <c r="A24" s="16" t="s">
        <v>99</v>
      </c>
      <c r="B24" s="46" t="s">
        <v>1034</v>
      </c>
      <c r="C24" s="47">
        <v>3.9992999999999999</v>
      </c>
      <c r="D24" s="44">
        <v>5.2</v>
      </c>
      <c r="E24" s="17"/>
      <c r="F24" s="131">
        <v>9</v>
      </c>
      <c r="G24" s="132" t="s">
        <v>968</v>
      </c>
      <c r="H24" s="133" t="s">
        <v>923</v>
      </c>
      <c r="I24" s="134">
        <v>0.48830000000000001</v>
      </c>
    </row>
    <row r="25" spans="1:9" x14ac:dyDescent="0.2">
      <c r="A25" s="16" t="s">
        <v>100</v>
      </c>
      <c r="B25" s="46" t="s">
        <v>1035</v>
      </c>
      <c r="C25" s="47">
        <v>4.8710000000000004</v>
      </c>
      <c r="D25" s="44">
        <v>14.01</v>
      </c>
      <c r="E25" s="17"/>
      <c r="F25" s="131">
        <v>10</v>
      </c>
      <c r="G25" s="132" t="s">
        <v>969</v>
      </c>
      <c r="H25" s="133" t="s">
        <v>970</v>
      </c>
      <c r="I25" s="134">
        <v>0.23780000000000001</v>
      </c>
    </row>
    <row r="26" spans="1:9" x14ac:dyDescent="0.2">
      <c r="A26" s="16" t="s">
        <v>101</v>
      </c>
      <c r="B26" s="46" t="s">
        <v>1036</v>
      </c>
      <c r="C26" s="47">
        <v>2.7968000000000002</v>
      </c>
      <c r="D26" s="44">
        <v>6.3900000000000006</v>
      </c>
      <c r="E26" s="17"/>
      <c r="F26" s="131">
        <v>11</v>
      </c>
      <c r="G26" s="132" t="s">
        <v>971</v>
      </c>
      <c r="H26" s="133" t="s">
        <v>972</v>
      </c>
      <c r="I26" s="134">
        <v>0.23780000000000001</v>
      </c>
    </row>
    <row r="27" spans="1:9" x14ac:dyDescent="0.2">
      <c r="A27" s="16" t="s">
        <v>102</v>
      </c>
      <c r="B27" s="46" t="s">
        <v>1037</v>
      </c>
      <c r="C27" s="47">
        <v>1.7697000000000001</v>
      </c>
      <c r="D27" s="44">
        <v>4.09</v>
      </c>
      <c r="E27" s="17"/>
      <c r="F27" s="131">
        <v>12</v>
      </c>
      <c r="G27" s="132" t="s">
        <v>973</v>
      </c>
      <c r="H27" s="133" t="s">
        <v>924</v>
      </c>
      <c r="I27" s="134">
        <v>0.49199999999999999</v>
      </c>
    </row>
    <row r="28" spans="1:9" x14ac:dyDescent="0.2">
      <c r="A28" s="16" t="s">
        <v>103</v>
      </c>
      <c r="B28" s="46" t="s">
        <v>1038</v>
      </c>
      <c r="C28" s="47">
        <v>5.9527000000000001</v>
      </c>
      <c r="D28" s="44">
        <v>12.3</v>
      </c>
      <c r="E28" s="17"/>
      <c r="F28" s="131">
        <v>13</v>
      </c>
      <c r="G28" s="132" t="s">
        <v>974</v>
      </c>
      <c r="H28" s="133" t="s">
        <v>925</v>
      </c>
      <c r="I28" s="134">
        <v>0.60470000000000002</v>
      </c>
    </row>
    <row r="29" spans="1:9" x14ac:dyDescent="0.2">
      <c r="A29" s="16" t="s">
        <v>104</v>
      </c>
      <c r="B29" s="46" t="s">
        <v>1039</v>
      </c>
      <c r="C29" s="47">
        <v>2.4289000000000001</v>
      </c>
      <c r="D29" s="44">
        <v>7</v>
      </c>
      <c r="E29" s="17"/>
      <c r="F29" s="131">
        <v>14</v>
      </c>
      <c r="G29" s="132" t="s">
        <v>975</v>
      </c>
      <c r="H29" s="133" t="s">
        <v>926</v>
      </c>
      <c r="I29" s="134">
        <v>0.80700000000000005</v>
      </c>
    </row>
    <row r="30" spans="1:9" x14ac:dyDescent="0.2">
      <c r="A30" s="16" t="s">
        <v>105</v>
      </c>
      <c r="B30" s="46" t="s">
        <v>1040</v>
      </c>
      <c r="C30" s="47">
        <v>2.3712</v>
      </c>
      <c r="D30" s="44">
        <v>3.5</v>
      </c>
      <c r="E30" s="17"/>
      <c r="F30" s="131">
        <v>15</v>
      </c>
      <c r="G30" s="132" t="s">
        <v>976</v>
      </c>
      <c r="H30" s="133" t="s">
        <v>977</v>
      </c>
      <c r="I30" s="134">
        <v>0.31940000000000002</v>
      </c>
    </row>
    <row r="31" spans="1:9" x14ac:dyDescent="0.2">
      <c r="A31" s="16" t="s">
        <v>106</v>
      </c>
      <c r="B31" s="46" t="s">
        <v>1041</v>
      </c>
      <c r="C31" s="47">
        <v>4.1737000000000002</v>
      </c>
      <c r="D31" s="44">
        <v>10.4</v>
      </c>
      <c r="E31" s="17"/>
      <c r="F31" s="131">
        <v>16</v>
      </c>
      <c r="G31" s="132" t="s">
        <v>978</v>
      </c>
      <c r="H31" s="133" t="s">
        <v>927</v>
      </c>
      <c r="I31" s="134">
        <v>0.45429999999999998</v>
      </c>
    </row>
    <row r="32" spans="1:9" x14ac:dyDescent="0.2">
      <c r="A32" s="16" t="s">
        <v>107</v>
      </c>
      <c r="B32" s="46" t="s">
        <v>1042</v>
      </c>
      <c r="C32" s="47">
        <v>1.1337999999999999</v>
      </c>
      <c r="D32" s="44">
        <v>2.4700000000000002</v>
      </c>
      <c r="E32" s="17"/>
      <c r="F32" s="131">
        <v>17</v>
      </c>
      <c r="G32" s="132" t="s">
        <v>979</v>
      </c>
      <c r="H32" s="133" t="s">
        <v>928</v>
      </c>
      <c r="I32" s="134">
        <v>0.50819999999999999</v>
      </c>
    </row>
    <row r="33" spans="1:9" x14ac:dyDescent="0.2">
      <c r="A33" s="16" t="s">
        <v>108</v>
      </c>
      <c r="B33" s="46" t="s">
        <v>1043</v>
      </c>
      <c r="C33" s="47">
        <v>0.83530000000000004</v>
      </c>
      <c r="D33" s="44">
        <v>2</v>
      </c>
      <c r="E33" s="17"/>
      <c r="F33" s="131">
        <v>18</v>
      </c>
      <c r="G33" s="132" t="s">
        <v>980</v>
      </c>
      <c r="H33" s="133" t="s">
        <v>929</v>
      </c>
      <c r="I33" s="134">
        <v>0.47660000000000002</v>
      </c>
    </row>
    <row r="34" spans="1:9" x14ac:dyDescent="0.2">
      <c r="A34" s="16" t="s">
        <v>109</v>
      </c>
      <c r="B34" s="46" t="s">
        <v>1044</v>
      </c>
      <c r="C34" s="47">
        <v>4.0506000000000002</v>
      </c>
      <c r="D34" s="44">
        <v>7.5</v>
      </c>
      <c r="E34" s="17"/>
      <c r="F34" s="131">
        <v>19</v>
      </c>
      <c r="G34" s="132" t="s">
        <v>981</v>
      </c>
      <c r="H34" s="133" t="s">
        <v>982</v>
      </c>
      <c r="I34" s="134">
        <v>0.45</v>
      </c>
    </row>
    <row r="35" spans="1:9" x14ac:dyDescent="0.2">
      <c r="A35" s="16" t="s">
        <v>110</v>
      </c>
      <c r="B35" s="46" t="s">
        <v>1045</v>
      </c>
      <c r="C35" s="47">
        <v>2.3130000000000002</v>
      </c>
      <c r="D35" s="44">
        <v>2.8000000000000003</v>
      </c>
      <c r="E35" s="17"/>
      <c r="F35" s="131">
        <v>20</v>
      </c>
      <c r="G35" s="132" t="s">
        <v>983</v>
      </c>
      <c r="H35" s="133" t="s">
        <v>984</v>
      </c>
      <c r="I35" s="134">
        <v>0.40739999999999998</v>
      </c>
    </row>
    <row r="36" spans="1:9" x14ac:dyDescent="0.2">
      <c r="A36" s="16" t="s">
        <v>111</v>
      </c>
      <c r="B36" s="46" t="s">
        <v>1046</v>
      </c>
      <c r="C36" s="47">
        <v>1.9048</v>
      </c>
      <c r="D36" s="44">
        <v>1.4000000000000001</v>
      </c>
      <c r="E36" s="17"/>
      <c r="F36" s="131">
        <v>21</v>
      </c>
      <c r="G36" s="132" t="s">
        <v>985</v>
      </c>
      <c r="H36" s="133" t="s">
        <v>930</v>
      </c>
      <c r="I36" s="134">
        <v>0.53810000000000002</v>
      </c>
    </row>
    <row r="37" spans="1:9" x14ac:dyDescent="0.2">
      <c r="A37" s="16" t="s">
        <v>112</v>
      </c>
      <c r="B37" s="46" t="s">
        <v>1047</v>
      </c>
      <c r="C37" s="47">
        <v>3.4161000000000001</v>
      </c>
      <c r="D37" s="44">
        <v>7.5</v>
      </c>
      <c r="E37" s="17"/>
      <c r="F37" s="131">
        <v>22</v>
      </c>
      <c r="G37" s="132"/>
      <c r="H37" s="135" t="s">
        <v>986</v>
      </c>
      <c r="I37" s="136">
        <v>0.45</v>
      </c>
    </row>
    <row r="38" spans="1:9" x14ac:dyDescent="0.2">
      <c r="A38" s="16" t="s">
        <v>113</v>
      </c>
      <c r="B38" s="46" t="s">
        <v>1048</v>
      </c>
      <c r="C38" s="47">
        <v>1.6564000000000001</v>
      </c>
      <c r="D38" s="44">
        <v>2.8000000000000003</v>
      </c>
      <c r="E38" s="17"/>
      <c r="F38" s="131">
        <v>23</v>
      </c>
      <c r="G38" s="132"/>
      <c r="H38" s="133" t="s">
        <v>878</v>
      </c>
      <c r="I38" s="134">
        <v>0.1983</v>
      </c>
    </row>
    <row r="39" spans="1:9" x14ac:dyDescent="0.2">
      <c r="A39" s="16" t="s">
        <v>114</v>
      </c>
      <c r="B39" s="46" t="s">
        <v>1049</v>
      </c>
      <c r="C39" s="47">
        <v>1.1674</v>
      </c>
      <c r="D39" s="44">
        <v>1.4000000000000001</v>
      </c>
      <c r="E39" s="17"/>
      <c r="F39" s="131">
        <v>24</v>
      </c>
      <c r="G39" s="132" t="s">
        <v>987</v>
      </c>
      <c r="H39" s="133" t="s">
        <v>988</v>
      </c>
      <c r="I39" s="134">
        <v>0.34039999999999998</v>
      </c>
    </row>
    <row r="40" spans="1:9" x14ac:dyDescent="0.2">
      <c r="A40" s="16" t="s">
        <v>115</v>
      </c>
      <c r="B40" s="46" t="s">
        <v>1050</v>
      </c>
      <c r="C40" s="47">
        <v>3.8369</v>
      </c>
      <c r="D40" s="44">
        <v>9.8000000000000007</v>
      </c>
      <c r="E40" s="17"/>
      <c r="F40" s="131">
        <v>25</v>
      </c>
      <c r="G40" s="132" t="s">
        <v>987</v>
      </c>
      <c r="H40" s="133" t="s">
        <v>931</v>
      </c>
      <c r="I40" s="134">
        <v>0.34039999999999998</v>
      </c>
    </row>
    <row r="41" spans="1:9" x14ac:dyDescent="0.2">
      <c r="A41" s="16" t="s">
        <v>116</v>
      </c>
      <c r="B41" s="46" t="s">
        <v>1051</v>
      </c>
      <c r="C41" s="47">
        <v>2.0871</v>
      </c>
      <c r="D41" s="44">
        <v>4.33</v>
      </c>
      <c r="E41" s="17"/>
      <c r="F41" s="131">
        <v>26</v>
      </c>
      <c r="G41" s="132" t="s">
        <v>989</v>
      </c>
      <c r="H41" s="133" t="s">
        <v>990</v>
      </c>
      <c r="I41" s="134">
        <v>0.54310000000000003</v>
      </c>
    </row>
    <row r="42" spans="1:9" x14ac:dyDescent="0.2">
      <c r="A42" s="16" t="s">
        <v>117</v>
      </c>
      <c r="B42" s="46" t="s">
        <v>1052</v>
      </c>
      <c r="C42" s="47">
        <v>1.8734</v>
      </c>
      <c r="D42" s="44">
        <v>3</v>
      </c>
      <c r="E42" s="17"/>
      <c r="F42" s="131">
        <v>27</v>
      </c>
      <c r="G42" s="132" t="s">
        <v>991</v>
      </c>
      <c r="H42" s="133" t="s">
        <v>992</v>
      </c>
      <c r="I42" s="134">
        <v>0.55089999999999995</v>
      </c>
    </row>
    <row r="43" spans="1:9" x14ac:dyDescent="0.2">
      <c r="A43" s="16" t="s">
        <v>118</v>
      </c>
      <c r="B43" s="46" t="s">
        <v>1053</v>
      </c>
      <c r="C43" s="47">
        <v>1.8030999999999999</v>
      </c>
      <c r="D43" s="44">
        <v>6</v>
      </c>
      <c r="E43" s="17"/>
      <c r="F43" s="131">
        <v>28</v>
      </c>
      <c r="G43" s="132" t="s">
        <v>993</v>
      </c>
      <c r="H43" s="133" t="s">
        <v>994</v>
      </c>
      <c r="I43" s="134">
        <v>0.83169999999999999</v>
      </c>
    </row>
    <row r="44" spans="1:9" x14ac:dyDescent="0.2">
      <c r="A44" s="16" t="s">
        <v>119</v>
      </c>
      <c r="B44" s="46" t="s">
        <v>1054</v>
      </c>
      <c r="C44" s="47">
        <v>1.0359</v>
      </c>
      <c r="D44" s="44">
        <v>3.1</v>
      </c>
      <c r="E44" s="17"/>
      <c r="F44" s="131">
        <v>29</v>
      </c>
      <c r="G44" s="132" t="s">
        <v>995</v>
      </c>
      <c r="H44" s="133" t="s">
        <v>932</v>
      </c>
      <c r="I44" s="134">
        <v>0.49690000000000001</v>
      </c>
    </row>
    <row r="45" spans="1:9" x14ac:dyDescent="0.2">
      <c r="A45" s="16" t="s">
        <v>120</v>
      </c>
      <c r="B45" s="46" t="s">
        <v>1055</v>
      </c>
      <c r="C45" s="47">
        <v>1.4047000000000001</v>
      </c>
      <c r="D45" s="44">
        <v>5.3</v>
      </c>
      <c r="E45" s="17"/>
      <c r="F45" s="131">
        <v>30</v>
      </c>
      <c r="G45" s="132" t="s">
        <v>996</v>
      </c>
      <c r="H45" s="133" t="s">
        <v>933</v>
      </c>
      <c r="I45" s="134">
        <v>0.49690000000000001</v>
      </c>
    </row>
    <row r="46" spans="1:9" x14ac:dyDescent="0.2">
      <c r="A46" s="16" t="s">
        <v>121</v>
      </c>
      <c r="B46" s="46" t="s">
        <v>1056</v>
      </c>
      <c r="C46" s="47">
        <v>1.0212000000000001</v>
      </c>
      <c r="D46" s="44">
        <v>3.9</v>
      </c>
      <c r="E46" s="17"/>
      <c r="F46" s="131">
        <v>31</v>
      </c>
      <c r="G46" s="132" t="s">
        <v>997</v>
      </c>
      <c r="H46" s="133" t="s">
        <v>961</v>
      </c>
      <c r="I46" s="134">
        <v>0.45</v>
      </c>
    </row>
    <row r="47" spans="1:9" x14ac:dyDescent="0.2">
      <c r="A47" s="16" t="s">
        <v>122</v>
      </c>
      <c r="B47" s="46" t="s">
        <v>1057</v>
      </c>
      <c r="C47" s="47">
        <v>2.7128000000000001</v>
      </c>
      <c r="D47" s="44">
        <v>15.530000000000001</v>
      </c>
      <c r="E47" s="17"/>
      <c r="F47" s="131">
        <v>32</v>
      </c>
      <c r="G47" s="132" t="s">
        <v>998</v>
      </c>
      <c r="H47" s="133" t="s">
        <v>963</v>
      </c>
      <c r="I47" s="134">
        <v>0.54330000000000001</v>
      </c>
    </row>
    <row r="48" spans="1:9" x14ac:dyDescent="0.2">
      <c r="A48" s="16" t="s">
        <v>123</v>
      </c>
      <c r="B48" s="46" t="s">
        <v>1058</v>
      </c>
      <c r="C48" s="47">
        <v>1.3258000000000001</v>
      </c>
      <c r="D48" s="44">
        <v>8.35</v>
      </c>
      <c r="E48" s="17"/>
      <c r="F48" s="131">
        <v>33</v>
      </c>
      <c r="G48" s="132" t="s">
        <v>999</v>
      </c>
      <c r="H48" s="133" t="s">
        <v>934</v>
      </c>
      <c r="I48" s="134">
        <v>0.49559999999999998</v>
      </c>
    </row>
    <row r="49" spans="1:9" x14ac:dyDescent="0.2">
      <c r="A49" s="16" t="s">
        <v>124</v>
      </c>
      <c r="B49" s="46" t="s">
        <v>1059</v>
      </c>
      <c r="C49" s="47">
        <v>1.7474000000000001</v>
      </c>
      <c r="D49" s="44">
        <v>6.5</v>
      </c>
      <c r="E49" s="17"/>
      <c r="F49" s="131">
        <v>34</v>
      </c>
      <c r="G49" s="132" t="s">
        <v>1000</v>
      </c>
      <c r="H49" s="133" t="s">
        <v>1001</v>
      </c>
      <c r="I49" s="134">
        <v>0.49559999999999998</v>
      </c>
    </row>
    <row r="50" spans="1:9" x14ac:dyDescent="0.2">
      <c r="A50" s="16" t="s">
        <v>125</v>
      </c>
      <c r="B50" s="46" t="s">
        <v>1060</v>
      </c>
      <c r="C50" s="47">
        <v>1.1580999999999999</v>
      </c>
      <c r="D50" s="44">
        <v>4.6000000000000005</v>
      </c>
      <c r="E50" s="17"/>
      <c r="F50" s="131">
        <v>35</v>
      </c>
      <c r="G50" s="132" t="s">
        <v>1002</v>
      </c>
      <c r="H50" s="133" t="s">
        <v>1003</v>
      </c>
      <c r="I50" s="134">
        <v>0.48060000000000003</v>
      </c>
    </row>
    <row r="51" spans="1:9" x14ac:dyDescent="0.2">
      <c r="A51" s="16" t="s">
        <v>126</v>
      </c>
      <c r="B51" s="46" t="s">
        <v>1061</v>
      </c>
      <c r="C51" s="47">
        <v>0.72829999999999995</v>
      </c>
      <c r="D51" s="44">
        <v>2.9</v>
      </c>
      <c r="E51" s="17"/>
      <c r="F51" s="131">
        <v>36</v>
      </c>
      <c r="G51" s="132" t="s">
        <v>1004</v>
      </c>
      <c r="H51" s="133" t="s">
        <v>935</v>
      </c>
      <c r="I51" s="134">
        <v>0.46889999999999998</v>
      </c>
    </row>
    <row r="52" spans="1:9" x14ac:dyDescent="0.2">
      <c r="A52" s="16" t="s">
        <v>127</v>
      </c>
      <c r="B52" s="46" t="s">
        <v>1062</v>
      </c>
      <c r="C52" s="47">
        <v>2.278</v>
      </c>
      <c r="D52" s="44">
        <v>5</v>
      </c>
      <c r="E52" s="17"/>
      <c r="F52" s="131">
        <v>37</v>
      </c>
      <c r="G52" s="132" t="s">
        <v>1004</v>
      </c>
      <c r="H52" s="133" t="s">
        <v>936</v>
      </c>
      <c r="I52" s="134">
        <v>0.46889999999999998</v>
      </c>
    </row>
    <row r="53" spans="1:9" x14ac:dyDescent="0.2">
      <c r="A53" s="16" t="s">
        <v>128</v>
      </c>
      <c r="B53" s="46" t="s">
        <v>1063</v>
      </c>
      <c r="C53" s="47">
        <v>1.8030999999999999</v>
      </c>
      <c r="D53" s="44">
        <v>2.87</v>
      </c>
      <c r="E53" s="17"/>
      <c r="F53" s="131">
        <v>38</v>
      </c>
      <c r="G53" s="132" t="s">
        <v>1004</v>
      </c>
      <c r="H53" s="133" t="s">
        <v>937</v>
      </c>
      <c r="I53" s="134">
        <v>0.46889999999999998</v>
      </c>
    </row>
    <row r="54" spans="1:9" x14ac:dyDescent="0.2">
      <c r="A54" s="16" t="s">
        <v>129</v>
      </c>
      <c r="B54" s="46" t="s">
        <v>1064</v>
      </c>
      <c r="C54" s="47">
        <v>1.6012</v>
      </c>
      <c r="D54" s="44">
        <v>2.5</v>
      </c>
      <c r="E54" s="17"/>
      <c r="F54" s="131">
        <v>39</v>
      </c>
      <c r="G54" s="132" t="s">
        <v>1005</v>
      </c>
      <c r="H54" s="133" t="s">
        <v>1006</v>
      </c>
      <c r="I54" s="134">
        <v>0.495</v>
      </c>
    </row>
    <row r="55" spans="1:9" x14ac:dyDescent="0.2">
      <c r="A55" s="16" t="s">
        <v>130</v>
      </c>
      <c r="B55" s="46" t="s">
        <v>1065</v>
      </c>
      <c r="C55" s="47">
        <v>1.8543000000000001</v>
      </c>
      <c r="D55" s="44">
        <v>5.48</v>
      </c>
      <c r="E55" s="17"/>
      <c r="F55" s="131">
        <v>40</v>
      </c>
      <c r="G55" s="137" t="s">
        <v>1007</v>
      </c>
      <c r="H55" s="59" t="s">
        <v>1008</v>
      </c>
      <c r="I55" s="60">
        <v>0.4335</v>
      </c>
    </row>
    <row r="56" spans="1:9" x14ac:dyDescent="0.2">
      <c r="A56" s="16" t="s">
        <v>131</v>
      </c>
      <c r="B56" s="46" t="s">
        <v>1066</v>
      </c>
      <c r="C56" s="47">
        <v>1.0905</v>
      </c>
      <c r="D56" s="44">
        <v>4</v>
      </c>
      <c r="E56" s="17"/>
      <c r="F56" s="131">
        <v>41</v>
      </c>
      <c r="G56" s="132" t="s">
        <v>1009</v>
      </c>
      <c r="H56" s="133" t="s">
        <v>1010</v>
      </c>
      <c r="I56" s="134">
        <v>0.495</v>
      </c>
    </row>
    <row r="57" spans="1:9" x14ac:dyDescent="0.2">
      <c r="A57" s="16" t="s">
        <v>132</v>
      </c>
      <c r="B57" s="46" t="s">
        <v>1067</v>
      </c>
      <c r="C57" s="47">
        <v>0.70740000000000003</v>
      </c>
      <c r="D57" s="44">
        <v>2.3000000000000003</v>
      </c>
      <c r="E57" s="17"/>
      <c r="F57" s="131">
        <v>42</v>
      </c>
      <c r="G57" s="137" t="s">
        <v>1011</v>
      </c>
      <c r="H57" s="59" t="s">
        <v>1012</v>
      </c>
      <c r="I57" s="60">
        <v>0.4335</v>
      </c>
    </row>
    <row r="58" spans="1:9" x14ac:dyDescent="0.2">
      <c r="A58" s="16" t="s">
        <v>133</v>
      </c>
      <c r="B58" s="46" t="s">
        <v>1068</v>
      </c>
      <c r="C58" s="47">
        <v>1.4321999999999999</v>
      </c>
      <c r="D58" s="44">
        <v>4.5</v>
      </c>
      <c r="E58" s="17"/>
    </row>
    <row r="59" spans="1:9" x14ac:dyDescent="0.2">
      <c r="A59" s="16" t="s">
        <v>134</v>
      </c>
      <c r="B59" s="46" t="s">
        <v>1069</v>
      </c>
      <c r="C59" s="47">
        <v>0.9153</v>
      </c>
      <c r="D59" s="44">
        <v>2.6</v>
      </c>
      <c r="E59" s="17"/>
    </row>
    <row r="60" spans="1:9" x14ac:dyDescent="0.2">
      <c r="A60" s="16" t="s">
        <v>135</v>
      </c>
      <c r="B60" s="46" t="s">
        <v>1070</v>
      </c>
      <c r="C60" s="47">
        <v>0.78710000000000002</v>
      </c>
      <c r="D60" s="44">
        <v>1.8800000000000001</v>
      </c>
      <c r="E60" s="17"/>
    </row>
    <row r="61" spans="1:9" x14ac:dyDescent="0.2">
      <c r="A61" s="16" t="s">
        <v>136</v>
      </c>
      <c r="B61" s="46" t="s">
        <v>1071</v>
      </c>
      <c r="C61" s="47">
        <v>1.5266</v>
      </c>
      <c r="D61" s="44">
        <v>5.92</v>
      </c>
      <c r="E61" s="17"/>
    </row>
    <row r="62" spans="1:9" x14ac:dyDescent="0.2">
      <c r="A62" s="16" t="s">
        <v>137</v>
      </c>
      <c r="B62" s="46" t="s">
        <v>1072</v>
      </c>
      <c r="C62" s="47">
        <v>1.0619000000000001</v>
      </c>
      <c r="D62" s="44">
        <v>4.74</v>
      </c>
      <c r="E62" s="17"/>
    </row>
    <row r="63" spans="1:9" x14ac:dyDescent="0.2">
      <c r="A63" s="16" t="s">
        <v>138</v>
      </c>
      <c r="B63" s="46" t="s">
        <v>1073</v>
      </c>
      <c r="C63" s="47">
        <v>0.78190000000000004</v>
      </c>
      <c r="D63" s="44">
        <v>2.9</v>
      </c>
      <c r="E63" s="17"/>
    </row>
    <row r="64" spans="1:9" x14ac:dyDescent="0.2">
      <c r="A64" s="16" t="s">
        <v>139</v>
      </c>
      <c r="B64" s="46" t="s">
        <v>1074</v>
      </c>
      <c r="C64" s="47">
        <v>1.5185</v>
      </c>
      <c r="D64" s="44">
        <v>5.4</v>
      </c>
      <c r="E64" s="17"/>
    </row>
    <row r="65" spans="1:15" x14ac:dyDescent="0.2">
      <c r="A65" s="16" t="s">
        <v>140</v>
      </c>
      <c r="B65" s="46" t="s">
        <v>1075</v>
      </c>
      <c r="C65" s="47">
        <v>1.0275000000000001</v>
      </c>
      <c r="D65" s="44">
        <v>5.33</v>
      </c>
      <c r="E65" s="17"/>
    </row>
    <row r="66" spans="1:15" x14ac:dyDescent="0.2">
      <c r="A66" s="16" t="s">
        <v>141</v>
      </c>
      <c r="B66" s="46" t="s">
        <v>1076</v>
      </c>
      <c r="C66" s="47">
        <v>1.8483000000000001</v>
      </c>
      <c r="D66" s="44">
        <v>7.2</v>
      </c>
      <c r="E66" s="17"/>
    </row>
    <row r="67" spans="1:15" x14ac:dyDescent="0.2">
      <c r="A67" s="16" t="s">
        <v>142</v>
      </c>
      <c r="B67" s="46" t="s">
        <v>1077</v>
      </c>
      <c r="C67" s="47">
        <v>0.99990000000000001</v>
      </c>
      <c r="D67" s="44">
        <v>4.3</v>
      </c>
      <c r="E67" s="17"/>
    </row>
    <row r="68" spans="1:15" x14ac:dyDescent="0.2">
      <c r="A68" s="16" t="s">
        <v>143</v>
      </c>
      <c r="B68" s="46" t="s">
        <v>1078</v>
      </c>
      <c r="C68" s="47">
        <v>1.5842000000000001</v>
      </c>
      <c r="D68" s="44">
        <v>5.4</v>
      </c>
      <c r="E68" s="17"/>
      <c r="G68" s="61"/>
      <c r="H68" s="61"/>
      <c r="I68" s="62"/>
      <c r="K68" s="9"/>
      <c r="L68" s="10"/>
      <c r="M68" s="10"/>
      <c r="N68" s="8"/>
    </row>
    <row r="69" spans="1:15" x14ac:dyDescent="0.2">
      <c r="A69" s="16" t="s">
        <v>144</v>
      </c>
      <c r="B69" s="46" t="s">
        <v>1079</v>
      </c>
      <c r="C69" s="47">
        <v>1.0055000000000001</v>
      </c>
      <c r="D69" s="44">
        <v>3.6</v>
      </c>
      <c r="E69" s="17"/>
      <c r="K69" s="9"/>
      <c r="L69" s="10"/>
      <c r="M69" s="10"/>
      <c r="N69" s="8"/>
    </row>
    <row r="70" spans="1:15" x14ac:dyDescent="0.2">
      <c r="A70" s="16" t="s">
        <v>145</v>
      </c>
      <c r="B70" s="46" t="s">
        <v>1080</v>
      </c>
      <c r="C70" s="47">
        <v>0.74329999999999996</v>
      </c>
      <c r="D70" s="44">
        <v>2.4</v>
      </c>
      <c r="E70" s="17"/>
      <c r="K70" s="9"/>
      <c r="L70" s="10"/>
      <c r="M70" s="10"/>
      <c r="N70" s="8"/>
    </row>
    <row r="71" spans="1:15" x14ac:dyDescent="0.2">
      <c r="A71" s="16" t="s">
        <v>146</v>
      </c>
      <c r="B71" s="46" t="s">
        <v>1081</v>
      </c>
      <c r="C71" s="47">
        <v>2.0659000000000001</v>
      </c>
      <c r="D71" s="44">
        <v>7.5</v>
      </c>
      <c r="E71" s="17"/>
      <c r="K71" s="9"/>
      <c r="L71" s="10"/>
      <c r="M71" s="10"/>
      <c r="N71" s="8"/>
    </row>
    <row r="72" spans="1:15" x14ac:dyDescent="0.2">
      <c r="A72" s="16" t="s">
        <v>147</v>
      </c>
      <c r="B72" s="46" t="s">
        <v>1082</v>
      </c>
      <c r="C72" s="47">
        <v>0.91</v>
      </c>
      <c r="D72" s="44">
        <v>3.7</v>
      </c>
      <c r="E72" s="17"/>
      <c r="K72" s="9"/>
      <c r="L72" s="10"/>
      <c r="M72" s="10"/>
      <c r="N72" s="8"/>
    </row>
    <row r="73" spans="1:15" x14ac:dyDescent="0.2">
      <c r="A73" s="16" t="s">
        <v>148</v>
      </c>
      <c r="B73" s="46" t="s">
        <v>1083</v>
      </c>
      <c r="C73" s="47">
        <v>1.9955000000000001</v>
      </c>
      <c r="D73" s="44">
        <v>5.23</v>
      </c>
      <c r="E73" s="17"/>
      <c r="K73" s="9"/>
      <c r="L73" s="10"/>
      <c r="M73" s="10"/>
      <c r="N73" s="8"/>
    </row>
    <row r="74" spans="1:15" x14ac:dyDescent="0.2">
      <c r="A74" s="16" t="s">
        <v>149</v>
      </c>
      <c r="B74" s="46" t="s">
        <v>1084</v>
      </c>
      <c r="C74" s="47">
        <v>1.2265999999999999</v>
      </c>
      <c r="D74" s="44">
        <v>3.7</v>
      </c>
      <c r="E74" s="17"/>
      <c r="K74" s="9"/>
      <c r="L74" s="10"/>
      <c r="M74" s="10"/>
      <c r="N74" s="8"/>
    </row>
    <row r="75" spans="1:15" x14ac:dyDescent="0.2">
      <c r="A75" s="16" t="s">
        <v>150</v>
      </c>
      <c r="B75" s="46" t="s">
        <v>1085</v>
      </c>
      <c r="C75" s="47">
        <v>0.92930000000000001</v>
      </c>
      <c r="D75" s="44">
        <v>2.7800000000000002</v>
      </c>
      <c r="E75" s="17"/>
      <c r="K75" s="9"/>
      <c r="L75" s="10"/>
      <c r="M75" s="10"/>
      <c r="N75" s="8"/>
    </row>
    <row r="76" spans="1:15" x14ac:dyDescent="0.2">
      <c r="A76" s="16" t="s">
        <v>151</v>
      </c>
      <c r="B76" s="46" t="s">
        <v>1086</v>
      </c>
      <c r="C76" s="47">
        <v>2.3656000000000001</v>
      </c>
      <c r="D76" s="44">
        <v>6.5</v>
      </c>
      <c r="E76" s="17"/>
      <c r="K76" s="9"/>
      <c r="L76" s="10"/>
      <c r="M76" s="10"/>
      <c r="N76" s="8"/>
      <c r="O76" s="11"/>
    </row>
    <row r="77" spans="1:15" x14ac:dyDescent="0.2">
      <c r="A77" s="16" t="s">
        <v>152</v>
      </c>
      <c r="B77" s="46" t="s">
        <v>1087</v>
      </c>
      <c r="C77" s="47">
        <v>1.0657000000000001</v>
      </c>
      <c r="D77" s="44">
        <v>2.65</v>
      </c>
      <c r="E77" s="17"/>
      <c r="K77" s="9"/>
      <c r="L77" s="10"/>
      <c r="M77" s="10"/>
      <c r="N77" s="8"/>
      <c r="O77" s="11"/>
    </row>
    <row r="78" spans="1:15" x14ac:dyDescent="0.2">
      <c r="A78" s="16" t="s">
        <v>153</v>
      </c>
      <c r="B78" s="46" t="s">
        <v>1088</v>
      </c>
      <c r="C78" s="47">
        <v>0.63929999999999998</v>
      </c>
      <c r="D78" s="44">
        <v>1.75</v>
      </c>
      <c r="E78" s="17"/>
      <c r="K78" s="9"/>
      <c r="L78" s="10"/>
      <c r="M78" s="10"/>
      <c r="N78" s="8"/>
      <c r="O78" s="11"/>
    </row>
    <row r="79" spans="1:15" x14ac:dyDescent="0.2">
      <c r="A79" s="16" t="s">
        <v>154</v>
      </c>
      <c r="B79" s="46" t="s">
        <v>1089</v>
      </c>
      <c r="C79" s="47">
        <v>1.5965</v>
      </c>
      <c r="D79" s="44">
        <v>5</v>
      </c>
      <c r="E79" s="17"/>
      <c r="K79" s="9"/>
      <c r="L79" s="10"/>
      <c r="M79" s="10"/>
      <c r="N79" s="8"/>
      <c r="O79" s="11"/>
    </row>
    <row r="80" spans="1:15" x14ac:dyDescent="0.2">
      <c r="A80" s="16" t="s">
        <v>155</v>
      </c>
      <c r="B80" s="46" t="s">
        <v>1090</v>
      </c>
      <c r="C80" s="47">
        <v>1.1826000000000001</v>
      </c>
      <c r="D80" s="44">
        <v>3.3000000000000003</v>
      </c>
      <c r="E80" s="17"/>
      <c r="K80" s="9"/>
      <c r="L80" s="10"/>
      <c r="M80" s="10"/>
      <c r="N80" s="8"/>
      <c r="O80" s="11"/>
    </row>
    <row r="81" spans="1:15" x14ac:dyDescent="0.2">
      <c r="A81" s="16" t="s">
        <v>156</v>
      </c>
      <c r="B81" s="46" t="s">
        <v>1091</v>
      </c>
      <c r="C81" s="47">
        <v>0.83360000000000001</v>
      </c>
      <c r="D81" s="44">
        <v>2.1</v>
      </c>
      <c r="E81" s="17"/>
      <c r="K81" s="9"/>
      <c r="L81" s="10"/>
      <c r="M81" s="10"/>
      <c r="N81" s="8"/>
      <c r="O81" s="11"/>
    </row>
    <row r="82" spans="1:15" x14ac:dyDescent="0.2">
      <c r="A82" s="16" t="s">
        <v>157</v>
      </c>
      <c r="B82" s="46" t="s">
        <v>1092</v>
      </c>
      <c r="C82" s="47">
        <v>1.7495000000000001</v>
      </c>
      <c r="D82" s="44">
        <v>6.2</v>
      </c>
      <c r="E82" s="17"/>
      <c r="K82" s="9"/>
      <c r="L82" s="10"/>
      <c r="M82" s="10"/>
      <c r="N82" s="8"/>
      <c r="O82" s="11"/>
    </row>
    <row r="83" spans="1:15" x14ac:dyDescent="0.2">
      <c r="A83" s="16" t="s">
        <v>158</v>
      </c>
      <c r="B83" s="46" t="s">
        <v>1093</v>
      </c>
      <c r="C83" s="47">
        <v>1.0069999999999999</v>
      </c>
      <c r="D83" s="44">
        <v>3.9</v>
      </c>
      <c r="E83" s="17"/>
      <c r="K83" s="9"/>
      <c r="L83" s="10"/>
      <c r="M83" s="10"/>
      <c r="N83" s="8"/>
      <c r="O83" s="11"/>
    </row>
    <row r="84" spans="1:15" x14ac:dyDescent="0.2">
      <c r="A84" s="16" t="s">
        <v>159</v>
      </c>
      <c r="B84" s="46" t="s">
        <v>1094</v>
      </c>
      <c r="C84" s="47">
        <v>0.77459999999999996</v>
      </c>
      <c r="D84" s="44">
        <v>2.7</v>
      </c>
      <c r="E84" s="17"/>
      <c r="K84" s="9"/>
      <c r="L84" s="10"/>
      <c r="M84" s="10"/>
      <c r="N84" s="8"/>
      <c r="O84" s="11"/>
    </row>
    <row r="85" spans="1:15" x14ac:dyDescent="0.2">
      <c r="A85" s="16" t="s">
        <v>160</v>
      </c>
      <c r="B85" s="46" t="s">
        <v>1095</v>
      </c>
      <c r="C85" s="47">
        <v>3.6192000000000002</v>
      </c>
      <c r="D85" s="44">
        <v>10.9</v>
      </c>
      <c r="E85" s="17"/>
    </row>
    <row r="86" spans="1:15" x14ac:dyDescent="0.2">
      <c r="A86" s="16" t="s">
        <v>161</v>
      </c>
      <c r="B86" s="46" t="s">
        <v>1096</v>
      </c>
      <c r="C86" s="47">
        <v>2.5895000000000001</v>
      </c>
      <c r="D86" s="44">
        <v>7.3</v>
      </c>
      <c r="E86" s="17"/>
    </row>
    <row r="87" spans="1:15" x14ac:dyDescent="0.2">
      <c r="A87" s="16" t="s">
        <v>162</v>
      </c>
      <c r="B87" s="46" t="s">
        <v>1097</v>
      </c>
      <c r="C87" s="47">
        <v>2.3134999999999999</v>
      </c>
      <c r="D87" s="44">
        <v>5.4</v>
      </c>
      <c r="E87" s="17"/>
    </row>
    <row r="88" spans="1:15" x14ac:dyDescent="0.2">
      <c r="A88" s="16" t="s">
        <v>163</v>
      </c>
      <c r="B88" s="46" t="s">
        <v>1098</v>
      </c>
      <c r="C88" s="47">
        <v>3.9379</v>
      </c>
      <c r="D88" s="44">
        <v>12.4</v>
      </c>
      <c r="E88" s="17"/>
    </row>
    <row r="89" spans="1:15" x14ac:dyDescent="0.2">
      <c r="A89" s="16" t="s">
        <v>164</v>
      </c>
      <c r="B89" s="46" t="s">
        <v>1099</v>
      </c>
      <c r="C89" s="47">
        <v>2.1109</v>
      </c>
      <c r="D89" s="44">
        <v>7.6000000000000005</v>
      </c>
      <c r="E89" s="17"/>
    </row>
    <row r="90" spans="1:15" x14ac:dyDescent="0.2">
      <c r="A90" s="16" t="s">
        <v>165</v>
      </c>
      <c r="B90" s="46" t="s">
        <v>1100</v>
      </c>
      <c r="C90" s="47">
        <v>1.4164000000000001</v>
      </c>
      <c r="D90" s="44">
        <v>4.6000000000000005</v>
      </c>
      <c r="E90" s="17"/>
    </row>
    <row r="91" spans="1:15" x14ac:dyDescent="0.2">
      <c r="A91" s="16" t="s">
        <v>166</v>
      </c>
      <c r="B91" s="46" t="s">
        <v>1101</v>
      </c>
      <c r="C91" s="47">
        <v>1.2655000000000001</v>
      </c>
      <c r="D91" s="44">
        <v>3.94</v>
      </c>
      <c r="E91" s="17"/>
    </row>
    <row r="92" spans="1:15" x14ac:dyDescent="0.2">
      <c r="A92" s="16" t="s">
        <v>167</v>
      </c>
      <c r="B92" s="46" t="s">
        <v>1102</v>
      </c>
      <c r="C92" s="47">
        <v>0.71860000000000002</v>
      </c>
      <c r="D92" s="44">
        <v>3</v>
      </c>
      <c r="E92" s="17"/>
    </row>
    <row r="93" spans="1:15" x14ac:dyDescent="0.2">
      <c r="A93" s="16" t="s">
        <v>168</v>
      </c>
      <c r="B93" s="46" t="s">
        <v>1103</v>
      </c>
      <c r="C93" s="47">
        <v>1.1646000000000001</v>
      </c>
      <c r="D93" s="44">
        <v>4.0999999999999996</v>
      </c>
      <c r="E93" s="17"/>
    </row>
    <row r="94" spans="1:15" x14ac:dyDescent="0.2">
      <c r="A94" s="16" t="s">
        <v>169</v>
      </c>
      <c r="B94" s="46" t="s">
        <v>1104</v>
      </c>
      <c r="C94" s="47">
        <v>0.67910000000000004</v>
      </c>
      <c r="D94" s="44">
        <v>2.2800000000000002</v>
      </c>
      <c r="E94" s="17"/>
    </row>
    <row r="95" spans="1:15" x14ac:dyDescent="0.2">
      <c r="A95" s="16" t="s">
        <v>170</v>
      </c>
      <c r="B95" s="46" t="s">
        <v>1105</v>
      </c>
      <c r="C95" s="47">
        <v>2.274</v>
      </c>
      <c r="D95" s="44">
        <v>6.1000000000000005</v>
      </c>
      <c r="E95" s="17"/>
    </row>
    <row r="96" spans="1:15" x14ac:dyDescent="0.2">
      <c r="A96" s="16" t="s">
        <v>171</v>
      </c>
      <c r="B96" s="46" t="s">
        <v>1106</v>
      </c>
      <c r="C96" s="47">
        <v>1.3194999999999999</v>
      </c>
      <c r="D96" s="44">
        <v>2.9</v>
      </c>
      <c r="E96" s="17"/>
    </row>
    <row r="97" spans="1:5" x14ac:dyDescent="0.2">
      <c r="A97" s="16" t="s">
        <v>172</v>
      </c>
      <c r="B97" s="46" t="s">
        <v>1107</v>
      </c>
      <c r="C97" s="47">
        <v>1.5385</v>
      </c>
      <c r="D97" s="44">
        <v>5</v>
      </c>
      <c r="E97" s="17"/>
    </row>
    <row r="98" spans="1:5" x14ac:dyDescent="0.2">
      <c r="A98" s="16" t="s">
        <v>173</v>
      </c>
      <c r="B98" s="46" t="s">
        <v>1108</v>
      </c>
      <c r="C98" s="47">
        <v>1.2053</v>
      </c>
      <c r="D98" s="44">
        <v>4.38</v>
      </c>
      <c r="E98" s="17"/>
    </row>
    <row r="99" spans="1:5" x14ac:dyDescent="0.2">
      <c r="A99" s="16" t="s">
        <v>174</v>
      </c>
      <c r="B99" s="46" t="s">
        <v>1109</v>
      </c>
      <c r="C99" s="47">
        <v>1.0055000000000001</v>
      </c>
      <c r="D99" s="44">
        <v>2.7</v>
      </c>
      <c r="E99" s="17"/>
    </row>
    <row r="100" spans="1:5" x14ac:dyDescent="0.2">
      <c r="A100" s="16" t="s">
        <v>175</v>
      </c>
      <c r="B100" s="46" t="s">
        <v>1110</v>
      </c>
      <c r="C100" s="47">
        <v>0.58879999999999999</v>
      </c>
      <c r="D100" s="44">
        <v>2.6</v>
      </c>
      <c r="E100" s="17"/>
    </row>
    <row r="101" spans="1:5" x14ac:dyDescent="0.2">
      <c r="A101" s="16" t="s">
        <v>176</v>
      </c>
      <c r="B101" s="46" t="s">
        <v>1111</v>
      </c>
      <c r="C101" s="47">
        <v>0.58879999999999999</v>
      </c>
      <c r="D101" s="44">
        <v>3.5</v>
      </c>
      <c r="E101" s="17"/>
    </row>
    <row r="102" spans="1:5" x14ac:dyDescent="0.2">
      <c r="A102" s="16" t="s">
        <v>177</v>
      </c>
      <c r="B102" s="46" t="s">
        <v>1112</v>
      </c>
      <c r="C102" s="47">
        <v>0.80400000000000005</v>
      </c>
      <c r="D102" s="44">
        <v>2.5</v>
      </c>
      <c r="E102" s="17"/>
    </row>
    <row r="103" spans="1:5" x14ac:dyDescent="0.2">
      <c r="A103" s="16" t="s">
        <v>178</v>
      </c>
      <c r="B103" s="46" t="s">
        <v>1113</v>
      </c>
      <c r="C103" s="47">
        <v>1.4186000000000001</v>
      </c>
      <c r="D103" s="44">
        <v>5.3</v>
      </c>
      <c r="E103" s="17"/>
    </row>
    <row r="104" spans="1:5" x14ac:dyDescent="0.2">
      <c r="A104" s="16" t="s">
        <v>179</v>
      </c>
      <c r="B104" s="46" t="s">
        <v>1114</v>
      </c>
      <c r="C104" s="47">
        <v>0.47870000000000001</v>
      </c>
      <c r="D104" s="44">
        <v>2.13</v>
      </c>
      <c r="E104" s="17"/>
    </row>
    <row r="105" spans="1:5" x14ac:dyDescent="0.2">
      <c r="A105" s="16" t="s">
        <v>180</v>
      </c>
      <c r="B105" s="46" t="s">
        <v>1115</v>
      </c>
      <c r="C105" s="47">
        <v>2.4821</v>
      </c>
      <c r="D105" s="44">
        <v>6.8</v>
      </c>
      <c r="E105" s="17"/>
    </row>
    <row r="106" spans="1:5" x14ac:dyDescent="0.2">
      <c r="A106" s="16" t="s">
        <v>181</v>
      </c>
      <c r="B106" s="46" t="s">
        <v>1116</v>
      </c>
      <c r="C106" s="47">
        <v>1.1751</v>
      </c>
      <c r="D106" s="44">
        <v>2.1</v>
      </c>
      <c r="E106" s="17"/>
    </row>
    <row r="107" spans="1:5" x14ac:dyDescent="0.2">
      <c r="A107" s="16" t="s">
        <v>182</v>
      </c>
      <c r="B107" s="46" t="s">
        <v>1117</v>
      </c>
      <c r="C107" s="47">
        <v>1.5187999999999999</v>
      </c>
      <c r="D107" s="44">
        <v>4.9000000000000004</v>
      </c>
      <c r="E107" s="17"/>
    </row>
    <row r="108" spans="1:5" x14ac:dyDescent="0.2">
      <c r="A108" s="16" t="s">
        <v>183</v>
      </c>
      <c r="B108" s="46" t="s">
        <v>1118</v>
      </c>
      <c r="C108" s="47">
        <v>0.89559999999999995</v>
      </c>
      <c r="D108" s="44">
        <v>2.2000000000000002</v>
      </c>
      <c r="E108" s="17"/>
    </row>
    <row r="109" spans="1:5" x14ac:dyDescent="0.2">
      <c r="A109" s="16" t="s">
        <v>184</v>
      </c>
      <c r="B109" s="46" t="s">
        <v>1119</v>
      </c>
      <c r="C109" s="47">
        <v>1.2736000000000001</v>
      </c>
      <c r="D109" s="44">
        <v>3.1</v>
      </c>
      <c r="E109" s="17"/>
    </row>
    <row r="110" spans="1:5" x14ac:dyDescent="0.2">
      <c r="A110" s="16" t="s">
        <v>941</v>
      </c>
      <c r="B110" s="46" t="s">
        <v>942</v>
      </c>
      <c r="C110" s="47">
        <v>4.2095000000000002</v>
      </c>
      <c r="D110" s="44">
        <v>9.6</v>
      </c>
      <c r="E110" s="17"/>
    </row>
    <row r="111" spans="1:5" x14ac:dyDescent="0.2">
      <c r="A111" s="16" t="s">
        <v>943</v>
      </c>
      <c r="B111" s="46" t="s">
        <v>944</v>
      </c>
      <c r="C111" s="47">
        <v>1.6762999999999999</v>
      </c>
      <c r="D111" s="44">
        <v>3.85</v>
      </c>
      <c r="E111" s="17"/>
    </row>
    <row r="112" spans="1:5" x14ac:dyDescent="0.2">
      <c r="A112" s="16" t="s">
        <v>945</v>
      </c>
      <c r="B112" s="46" t="s">
        <v>946</v>
      </c>
      <c r="C112" s="47">
        <v>1.6762999999999999</v>
      </c>
      <c r="D112" s="44">
        <v>2.4500000000000002</v>
      </c>
      <c r="E112" s="17"/>
    </row>
    <row r="113" spans="1:5" x14ac:dyDescent="0.2">
      <c r="A113" s="16" t="s">
        <v>947</v>
      </c>
      <c r="B113" s="46" t="s">
        <v>948</v>
      </c>
      <c r="C113" s="47">
        <v>3.2132000000000001</v>
      </c>
      <c r="D113" s="44">
        <v>8.5</v>
      </c>
      <c r="E113" s="17"/>
    </row>
    <row r="114" spans="1:5" x14ac:dyDescent="0.2">
      <c r="A114" s="16" t="s">
        <v>949</v>
      </c>
      <c r="B114" s="46" t="s">
        <v>950</v>
      </c>
      <c r="C114" s="47">
        <v>1.8324</v>
      </c>
      <c r="D114" s="44">
        <v>4.0999999999999996</v>
      </c>
      <c r="E114" s="17"/>
    </row>
    <row r="115" spans="1:5" x14ac:dyDescent="0.2">
      <c r="A115" s="16" t="s">
        <v>951</v>
      </c>
      <c r="B115" s="46" t="s">
        <v>952</v>
      </c>
      <c r="C115" s="47">
        <v>0.80500000000000005</v>
      </c>
      <c r="D115" s="44">
        <v>1.6400000000000001</v>
      </c>
      <c r="E115" s="17"/>
    </row>
    <row r="116" spans="1:5" x14ac:dyDescent="0.2">
      <c r="A116" s="16" t="s">
        <v>185</v>
      </c>
      <c r="B116" s="46" t="s">
        <v>1120</v>
      </c>
      <c r="C116" s="47">
        <v>2.04</v>
      </c>
      <c r="D116" s="44">
        <v>7.8</v>
      </c>
      <c r="E116" s="17"/>
    </row>
    <row r="117" spans="1:5" x14ac:dyDescent="0.2">
      <c r="A117" s="16" t="s">
        <v>186</v>
      </c>
      <c r="B117" s="46" t="s">
        <v>1121</v>
      </c>
      <c r="C117" s="47">
        <v>1.2265999999999999</v>
      </c>
      <c r="D117" s="44">
        <v>4.6000000000000005</v>
      </c>
      <c r="E117" s="17"/>
    </row>
    <row r="118" spans="1:5" x14ac:dyDescent="0.2">
      <c r="A118" s="16" t="s">
        <v>187</v>
      </c>
      <c r="B118" s="46" t="s">
        <v>1122</v>
      </c>
      <c r="C118" s="47">
        <v>0.82809999999999995</v>
      </c>
      <c r="D118" s="44">
        <v>2.9</v>
      </c>
      <c r="E118" s="17"/>
    </row>
    <row r="119" spans="1:5" x14ac:dyDescent="0.2">
      <c r="A119" s="16" t="s">
        <v>188</v>
      </c>
      <c r="B119" s="46" t="s">
        <v>819</v>
      </c>
      <c r="C119" s="47">
        <v>0.76470000000000005</v>
      </c>
      <c r="D119" s="44">
        <v>2.4</v>
      </c>
      <c r="E119" s="17"/>
    </row>
    <row r="120" spans="1:5" x14ac:dyDescent="0.2">
      <c r="A120" s="16" t="s">
        <v>189</v>
      </c>
      <c r="B120" s="46" t="s">
        <v>1123</v>
      </c>
      <c r="C120" s="47">
        <v>1.3969</v>
      </c>
      <c r="D120" s="44">
        <v>4.8</v>
      </c>
      <c r="E120" s="17"/>
    </row>
    <row r="121" spans="1:5" x14ac:dyDescent="0.2">
      <c r="A121" s="16" t="s">
        <v>190</v>
      </c>
      <c r="B121" s="46" t="s">
        <v>1124</v>
      </c>
      <c r="C121" s="47">
        <v>0.78090000000000004</v>
      </c>
      <c r="D121" s="44">
        <v>2.7</v>
      </c>
      <c r="E121" s="17"/>
    </row>
    <row r="122" spans="1:5" x14ac:dyDescent="0.2">
      <c r="A122" s="16" t="s">
        <v>191</v>
      </c>
      <c r="B122" s="46" t="s">
        <v>1125</v>
      </c>
      <c r="C122" s="47">
        <v>1.2130000000000001</v>
      </c>
      <c r="D122" s="44">
        <v>4.6000000000000005</v>
      </c>
      <c r="E122" s="17"/>
    </row>
    <row r="123" spans="1:5" x14ac:dyDescent="0.2">
      <c r="A123" s="16" t="s">
        <v>192</v>
      </c>
      <c r="B123" s="46" t="s">
        <v>1126</v>
      </c>
      <c r="C123" s="47">
        <v>0.44240000000000002</v>
      </c>
      <c r="D123" s="44">
        <v>2.21</v>
      </c>
      <c r="E123" s="17"/>
    </row>
    <row r="124" spans="1:5" x14ac:dyDescent="0.2">
      <c r="A124" s="16" t="s">
        <v>193</v>
      </c>
      <c r="B124" s="46" t="s">
        <v>1127</v>
      </c>
      <c r="C124" s="47">
        <v>1.5221</v>
      </c>
      <c r="D124" s="44">
        <v>5.6000000000000005</v>
      </c>
      <c r="E124" s="17"/>
    </row>
    <row r="125" spans="1:5" x14ac:dyDescent="0.2">
      <c r="A125" s="16" t="s">
        <v>194</v>
      </c>
      <c r="B125" s="46" t="s">
        <v>1128</v>
      </c>
      <c r="C125" s="47">
        <v>0.93110000000000004</v>
      </c>
      <c r="D125" s="44">
        <v>3.6</v>
      </c>
      <c r="E125" s="17"/>
    </row>
    <row r="126" spans="1:5" x14ac:dyDescent="0.2">
      <c r="A126" s="16" t="s">
        <v>195</v>
      </c>
      <c r="B126" s="46" t="s">
        <v>1129</v>
      </c>
      <c r="C126" s="47">
        <v>0.69040000000000001</v>
      </c>
      <c r="D126" s="44">
        <v>2.6</v>
      </c>
      <c r="E126" s="17"/>
    </row>
    <row r="127" spans="1:5" x14ac:dyDescent="0.2">
      <c r="A127" s="16" t="s">
        <v>196</v>
      </c>
      <c r="B127" s="46" t="s">
        <v>1130</v>
      </c>
      <c r="C127" s="47">
        <v>1.6932</v>
      </c>
      <c r="D127" s="44">
        <v>6.2</v>
      </c>
      <c r="E127" s="17"/>
    </row>
    <row r="128" spans="1:5" x14ac:dyDescent="0.2">
      <c r="A128" s="16" t="s">
        <v>197</v>
      </c>
      <c r="B128" s="46" t="s">
        <v>1131</v>
      </c>
      <c r="C128" s="47">
        <v>0.77800000000000002</v>
      </c>
      <c r="D128" s="44">
        <v>3.04</v>
      </c>
      <c r="E128" s="17"/>
    </row>
    <row r="129" spans="1:5" x14ac:dyDescent="0.2">
      <c r="A129" s="16" t="s">
        <v>198</v>
      </c>
      <c r="B129" s="46" t="s">
        <v>1132</v>
      </c>
      <c r="C129" s="47">
        <v>0.60960000000000003</v>
      </c>
      <c r="D129" s="44">
        <v>2.2000000000000002</v>
      </c>
      <c r="E129" s="17"/>
    </row>
    <row r="130" spans="1:5" x14ac:dyDescent="0.2">
      <c r="A130" s="16" t="s">
        <v>199</v>
      </c>
      <c r="B130" s="46" t="s">
        <v>1133</v>
      </c>
      <c r="C130" s="47">
        <v>4.9057000000000004</v>
      </c>
      <c r="D130" s="44">
        <v>10.6</v>
      </c>
      <c r="E130" s="17"/>
    </row>
    <row r="131" spans="1:5" x14ac:dyDescent="0.2">
      <c r="A131" s="16" t="s">
        <v>200</v>
      </c>
      <c r="B131" s="46" t="s">
        <v>1134</v>
      </c>
      <c r="C131" s="47">
        <v>1.9450000000000001</v>
      </c>
      <c r="D131" s="44">
        <v>5.23</v>
      </c>
      <c r="E131" s="17"/>
    </row>
    <row r="132" spans="1:5" x14ac:dyDescent="0.2">
      <c r="A132" s="16" t="s">
        <v>201</v>
      </c>
      <c r="B132" s="46" t="s">
        <v>1135</v>
      </c>
      <c r="C132" s="47">
        <v>1.9450000000000001</v>
      </c>
      <c r="D132" s="44">
        <v>2.8000000000000003</v>
      </c>
      <c r="E132" s="17"/>
    </row>
    <row r="133" spans="1:5" x14ac:dyDescent="0.2">
      <c r="A133" s="16" t="s">
        <v>202</v>
      </c>
      <c r="B133" s="46" t="s">
        <v>1136</v>
      </c>
      <c r="C133" s="47">
        <v>3.7126999999999999</v>
      </c>
      <c r="D133" s="44">
        <v>10</v>
      </c>
      <c r="E133" s="17"/>
    </row>
    <row r="134" spans="1:5" x14ac:dyDescent="0.2">
      <c r="A134" s="16" t="s">
        <v>203</v>
      </c>
      <c r="B134" s="46" t="s">
        <v>1137</v>
      </c>
      <c r="C134" s="47">
        <v>1.9254</v>
      </c>
      <c r="D134" s="44">
        <v>4.6000000000000005</v>
      </c>
      <c r="E134" s="17"/>
    </row>
    <row r="135" spans="1:5" x14ac:dyDescent="0.2">
      <c r="A135" s="16" t="s">
        <v>204</v>
      </c>
      <c r="B135" s="46" t="s">
        <v>1138</v>
      </c>
      <c r="C135" s="47">
        <v>1.4357</v>
      </c>
      <c r="D135" s="44">
        <v>2.4</v>
      </c>
      <c r="E135" s="17"/>
    </row>
    <row r="136" spans="1:5" x14ac:dyDescent="0.2">
      <c r="A136" s="16" t="s">
        <v>1139</v>
      </c>
      <c r="B136" s="46" t="s">
        <v>1140</v>
      </c>
      <c r="C136" s="47">
        <v>2.6375000000000002</v>
      </c>
      <c r="D136" s="44">
        <v>5.46</v>
      </c>
      <c r="E136" s="17"/>
    </row>
    <row r="137" spans="1:5" x14ac:dyDescent="0.2">
      <c r="A137" s="16" t="s">
        <v>205</v>
      </c>
      <c r="B137" s="46" t="s">
        <v>1141</v>
      </c>
      <c r="C137" s="47">
        <v>0.9587</v>
      </c>
      <c r="D137" s="44">
        <v>3.62</v>
      </c>
      <c r="E137" s="17"/>
    </row>
    <row r="138" spans="1:5" x14ac:dyDescent="0.2">
      <c r="A138" s="16" t="s">
        <v>206</v>
      </c>
      <c r="B138" s="46" t="s">
        <v>1142</v>
      </c>
      <c r="C138" s="47">
        <v>0.65639999999999998</v>
      </c>
      <c r="D138" s="44">
        <v>2.65</v>
      </c>
      <c r="E138" s="17"/>
    </row>
    <row r="139" spans="1:5" x14ac:dyDescent="0.2">
      <c r="A139" s="16" t="s">
        <v>207</v>
      </c>
      <c r="B139" s="46" t="s">
        <v>1143</v>
      </c>
      <c r="C139" s="47">
        <v>1.2135</v>
      </c>
      <c r="D139" s="44">
        <v>6.13</v>
      </c>
      <c r="E139" s="17"/>
    </row>
    <row r="140" spans="1:5" x14ac:dyDescent="0.2">
      <c r="A140" s="16" t="s">
        <v>208</v>
      </c>
      <c r="B140" s="46" t="s">
        <v>1144</v>
      </c>
      <c r="C140" s="47">
        <v>1.1009</v>
      </c>
      <c r="D140" s="44">
        <v>4.6000000000000005</v>
      </c>
      <c r="E140" s="17"/>
    </row>
    <row r="141" spans="1:5" x14ac:dyDescent="0.2">
      <c r="A141" s="16" t="s">
        <v>209</v>
      </c>
      <c r="B141" s="46" t="s">
        <v>1145</v>
      </c>
      <c r="C141" s="47">
        <v>0.7954</v>
      </c>
      <c r="D141" s="44">
        <v>3.5</v>
      </c>
      <c r="E141" s="17"/>
    </row>
    <row r="142" spans="1:5" x14ac:dyDescent="0.2">
      <c r="A142" s="16" t="s">
        <v>210</v>
      </c>
      <c r="B142" s="46" t="s">
        <v>1146</v>
      </c>
      <c r="C142" s="47">
        <v>1.7156</v>
      </c>
      <c r="D142" s="44">
        <v>6.3</v>
      </c>
      <c r="E142" s="17"/>
    </row>
    <row r="143" spans="1:5" x14ac:dyDescent="0.2">
      <c r="A143" s="16" t="s">
        <v>211</v>
      </c>
      <c r="B143" s="46" t="s">
        <v>1147</v>
      </c>
      <c r="C143" s="47">
        <v>1.1482000000000001</v>
      </c>
      <c r="D143" s="44">
        <v>4.2</v>
      </c>
      <c r="E143" s="17"/>
    </row>
    <row r="144" spans="1:5" x14ac:dyDescent="0.2">
      <c r="A144" s="16" t="s">
        <v>212</v>
      </c>
      <c r="B144" s="46" t="s">
        <v>1148</v>
      </c>
      <c r="C144" s="47">
        <v>0.89890000000000003</v>
      </c>
      <c r="D144" s="44">
        <v>2.7</v>
      </c>
      <c r="E144" s="17"/>
    </row>
    <row r="145" spans="1:5" x14ac:dyDescent="0.2">
      <c r="A145" s="16" t="s">
        <v>213</v>
      </c>
      <c r="B145" s="46" t="s">
        <v>1149</v>
      </c>
      <c r="C145" s="47">
        <v>1.5214000000000001</v>
      </c>
      <c r="D145" s="44">
        <v>5.5</v>
      </c>
      <c r="E145" s="17"/>
    </row>
    <row r="146" spans="1:5" x14ac:dyDescent="0.2">
      <c r="A146" s="16" t="s">
        <v>214</v>
      </c>
      <c r="B146" s="46" t="s">
        <v>1150</v>
      </c>
      <c r="C146" s="47">
        <v>1.0644</v>
      </c>
      <c r="D146" s="44">
        <v>3.45</v>
      </c>
      <c r="E146" s="17"/>
    </row>
    <row r="147" spans="1:5" x14ac:dyDescent="0.2">
      <c r="A147" s="16" t="s">
        <v>215</v>
      </c>
      <c r="B147" s="46" t="s">
        <v>1151</v>
      </c>
      <c r="C147" s="47">
        <v>0.76470000000000005</v>
      </c>
      <c r="D147" s="44">
        <v>2.6</v>
      </c>
      <c r="E147" s="17"/>
    </row>
    <row r="148" spans="1:5" x14ac:dyDescent="0.2">
      <c r="A148" s="16" t="s">
        <v>216</v>
      </c>
      <c r="B148" s="46" t="s">
        <v>1152</v>
      </c>
      <c r="C148" s="47">
        <v>1.5463</v>
      </c>
      <c r="D148" s="44">
        <v>5.6000000000000005</v>
      </c>
      <c r="E148" s="17"/>
    </row>
    <row r="149" spans="1:5" x14ac:dyDescent="0.2">
      <c r="A149" s="16" t="s">
        <v>217</v>
      </c>
      <c r="B149" s="46" t="s">
        <v>1153</v>
      </c>
      <c r="C149" s="47">
        <v>1.0592999999999999</v>
      </c>
      <c r="D149" s="44">
        <v>3.9</v>
      </c>
      <c r="E149" s="17"/>
    </row>
    <row r="150" spans="1:5" x14ac:dyDescent="0.2">
      <c r="A150" s="16" t="s">
        <v>218</v>
      </c>
      <c r="B150" s="46" t="s">
        <v>1154</v>
      </c>
      <c r="C150" s="47">
        <v>0.73329999999999995</v>
      </c>
      <c r="D150" s="44">
        <v>2.8000000000000003</v>
      </c>
      <c r="E150" s="17"/>
    </row>
    <row r="151" spans="1:5" x14ac:dyDescent="0.2">
      <c r="A151" s="16" t="s">
        <v>219</v>
      </c>
      <c r="B151" s="46" t="s">
        <v>1155</v>
      </c>
      <c r="C151" s="47">
        <v>1.0239</v>
      </c>
      <c r="D151" s="44">
        <v>4</v>
      </c>
      <c r="E151" s="17"/>
    </row>
    <row r="152" spans="1:5" x14ac:dyDescent="0.2">
      <c r="A152" s="16" t="s">
        <v>220</v>
      </c>
      <c r="B152" s="46" t="s">
        <v>1156</v>
      </c>
      <c r="C152" s="47">
        <v>0.94020000000000004</v>
      </c>
      <c r="D152" s="44">
        <v>4.12</v>
      </c>
      <c r="E152" s="17"/>
    </row>
    <row r="153" spans="1:5" x14ac:dyDescent="0.2">
      <c r="A153" s="16" t="s">
        <v>221</v>
      </c>
      <c r="B153" s="46" t="s">
        <v>1157</v>
      </c>
      <c r="C153" s="47">
        <v>0.87529999999999997</v>
      </c>
      <c r="D153" s="44">
        <v>3.3000000000000003</v>
      </c>
      <c r="E153" s="17"/>
    </row>
    <row r="154" spans="1:5" x14ac:dyDescent="0.2">
      <c r="A154" s="16" t="s">
        <v>222</v>
      </c>
      <c r="B154" s="46" t="s">
        <v>1158</v>
      </c>
      <c r="C154" s="47">
        <v>0.66039999999999999</v>
      </c>
      <c r="D154" s="44">
        <v>2.6</v>
      </c>
      <c r="E154" s="17"/>
    </row>
    <row r="155" spans="1:5" x14ac:dyDescent="0.2">
      <c r="A155" s="16" t="s">
        <v>223</v>
      </c>
      <c r="B155" s="46" t="s">
        <v>1159</v>
      </c>
      <c r="C155" s="47">
        <v>0.9143</v>
      </c>
      <c r="D155" s="44">
        <v>3.74</v>
      </c>
      <c r="E155" s="17"/>
    </row>
    <row r="156" spans="1:5" x14ac:dyDescent="0.2">
      <c r="A156" s="16" t="s">
        <v>224</v>
      </c>
      <c r="B156" s="46" t="s">
        <v>1160</v>
      </c>
      <c r="C156" s="47">
        <v>0.5212</v>
      </c>
      <c r="D156" s="44">
        <v>2.67</v>
      </c>
      <c r="E156" s="17"/>
    </row>
    <row r="157" spans="1:5" x14ac:dyDescent="0.2">
      <c r="A157" s="16" t="s">
        <v>225</v>
      </c>
      <c r="B157" s="46" t="s">
        <v>1161</v>
      </c>
      <c r="C157" s="47">
        <v>0.35639999999999999</v>
      </c>
      <c r="D157" s="44">
        <v>2.0100000000000002</v>
      </c>
      <c r="E157" s="17"/>
    </row>
    <row r="158" spans="1:5" x14ac:dyDescent="0.2">
      <c r="A158" s="16" t="s">
        <v>226</v>
      </c>
      <c r="B158" s="46" t="s">
        <v>1162</v>
      </c>
      <c r="C158" s="47">
        <v>1.7599</v>
      </c>
      <c r="D158" s="44">
        <v>6.7</v>
      </c>
      <c r="E158" s="17"/>
    </row>
    <row r="159" spans="1:5" x14ac:dyDescent="0.2">
      <c r="A159" s="16" t="s">
        <v>227</v>
      </c>
      <c r="B159" s="46" t="s">
        <v>1163</v>
      </c>
      <c r="C159" s="47">
        <v>0.99619999999999997</v>
      </c>
      <c r="D159" s="44">
        <v>4</v>
      </c>
      <c r="E159" s="17"/>
    </row>
    <row r="160" spans="1:5" x14ac:dyDescent="0.2">
      <c r="A160" s="16" t="s">
        <v>228</v>
      </c>
      <c r="B160" s="46" t="s">
        <v>1164</v>
      </c>
      <c r="C160" s="47">
        <v>0.72</v>
      </c>
      <c r="D160" s="44">
        <v>2.6</v>
      </c>
      <c r="E160" s="17"/>
    </row>
    <row r="161" spans="1:5" x14ac:dyDescent="0.2">
      <c r="A161" s="16" t="s">
        <v>229</v>
      </c>
      <c r="B161" s="46" t="s">
        <v>1165</v>
      </c>
      <c r="C161" s="47">
        <v>1.7810999999999999</v>
      </c>
      <c r="D161" s="44">
        <v>6.6000000000000005</v>
      </c>
      <c r="E161" s="17"/>
    </row>
    <row r="162" spans="1:5" x14ac:dyDescent="0.2">
      <c r="A162" s="16" t="s">
        <v>230</v>
      </c>
      <c r="B162" s="46" t="s">
        <v>1166</v>
      </c>
      <c r="C162" s="47">
        <v>0.79279999999999995</v>
      </c>
      <c r="D162" s="44">
        <v>2.52</v>
      </c>
      <c r="E162" s="17"/>
    </row>
    <row r="163" spans="1:5" x14ac:dyDescent="0.2">
      <c r="A163" s="16" t="s">
        <v>231</v>
      </c>
      <c r="B163" s="46" t="s">
        <v>1167</v>
      </c>
      <c r="C163" s="47">
        <v>0.73719999999999997</v>
      </c>
      <c r="D163" s="44">
        <v>2.9</v>
      </c>
      <c r="E163" s="17"/>
    </row>
    <row r="164" spans="1:5" x14ac:dyDescent="0.2">
      <c r="A164" s="16" t="s">
        <v>232</v>
      </c>
      <c r="B164" s="46" t="s">
        <v>1168</v>
      </c>
      <c r="C164" s="47">
        <v>0.6381</v>
      </c>
      <c r="D164" s="44">
        <v>3.0700000000000003</v>
      </c>
      <c r="E164" s="17"/>
    </row>
    <row r="165" spans="1:5" x14ac:dyDescent="0.2">
      <c r="A165" s="16" t="s">
        <v>233</v>
      </c>
      <c r="B165" s="46" t="s">
        <v>1169</v>
      </c>
      <c r="C165" s="47">
        <v>0.37140000000000001</v>
      </c>
      <c r="D165" s="44">
        <v>2.1</v>
      </c>
      <c r="E165" s="17"/>
    </row>
    <row r="166" spans="1:5" x14ac:dyDescent="0.2">
      <c r="A166" s="16" t="s">
        <v>234</v>
      </c>
      <c r="B166" s="46" t="s">
        <v>1170</v>
      </c>
      <c r="C166" s="47">
        <v>0.81979999999999997</v>
      </c>
      <c r="D166" s="44">
        <v>2.7</v>
      </c>
      <c r="E166" s="17"/>
    </row>
    <row r="167" spans="1:5" x14ac:dyDescent="0.2">
      <c r="A167" s="16" t="s">
        <v>235</v>
      </c>
      <c r="B167" s="46" t="s">
        <v>1171</v>
      </c>
      <c r="C167" s="47">
        <v>0.89490000000000003</v>
      </c>
      <c r="D167" s="44">
        <v>3.93</v>
      </c>
      <c r="E167" s="17"/>
    </row>
    <row r="168" spans="1:5" x14ac:dyDescent="0.2">
      <c r="A168" s="16" t="s">
        <v>236</v>
      </c>
      <c r="B168" s="46" t="s">
        <v>1172</v>
      </c>
      <c r="C168" s="47">
        <v>0.89490000000000003</v>
      </c>
      <c r="D168" s="44">
        <v>3.1</v>
      </c>
      <c r="E168" s="17"/>
    </row>
    <row r="169" spans="1:5" x14ac:dyDescent="0.2">
      <c r="A169" s="16" t="s">
        <v>237</v>
      </c>
      <c r="B169" s="46" t="s">
        <v>1173</v>
      </c>
      <c r="C169" s="47">
        <v>6.7156000000000002</v>
      </c>
      <c r="D169" s="44">
        <v>17.510000000000002</v>
      </c>
      <c r="E169" s="17"/>
    </row>
    <row r="170" spans="1:5" x14ac:dyDescent="0.2">
      <c r="A170" s="16" t="s">
        <v>238</v>
      </c>
      <c r="B170" s="46" t="s">
        <v>1174</v>
      </c>
      <c r="C170" s="47">
        <v>2.0350000000000001</v>
      </c>
      <c r="D170" s="44">
        <v>5.37</v>
      </c>
      <c r="E170" s="17"/>
    </row>
    <row r="171" spans="1:5" x14ac:dyDescent="0.2">
      <c r="A171" s="16" t="s">
        <v>1175</v>
      </c>
      <c r="B171" s="46" t="s">
        <v>1176</v>
      </c>
      <c r="C171" s="47">
        <v>8.4834999999999994</v>
      </c>
      <c r="D171" s="44">
        <v>24.36</v>
      </c>
      <c r="E171" s="17"/>
    </row>
    <row r="172" spans="1:5" x14ac:dyDescent="0.2">
      <c r="A172" s="16" t="s">
        <v>239</v>
      </c>
      <c r="B172" s="46" t="s">
        <v>1177</v>
      </c>
      <c r="C172" s="47">
        <v>10.435</v>
      </c>
      <c r="D172" s="44">
        <v>8.6</v>
      </c>
      <c r="E172" s="17"/>
    </row>
    <row r="173" spans="1:5" x14ac:dyDescent="0.2">
      <c r="A173" s="16" t="s">
        <v>833</v>
      </c>
      <c r="B173" s="46" t="s">
        <v>1178</v>
      </c>
      <c r="C173" s="47">
        <v>9.8665000000000003</v>
      </c>
      <c r="D173" s="44">
        <v>14.5</v>
      </c>
      <c r="E173" s="17"/>
    </row>
    <row r="174" spans="1:5" x14ac:dyDescent="0.2">
      <c r="A174" s="16" t="s">
        <v>834</v>
      </c>
      <c r="B174" s="46" t="s">
        <v>1179</v>
      </c>
      <c r="C174" s="47">
        <v>6.43</v>
      </c>
      <c r="D174" s="44">
        <v>7.3</v>
      </c>
      <c r="E174" s="17"/>
    </row>
    <row r="175" spans="1:5" x14ac:dyDescent="0.2">
      <c r="A175" s="16" t="s">
        <v>835</v>
      </c>
      <c r="B175" s="46" t="s">
        <v>1180</v>
      </c>
      <c r="C175" s="47">
        <v>6.0147000000000004</v>
      </c>
      <c r="D175" s="44">
        <v>3.4</v>
      </c>
      <c r="E175" s="17"/>
    </row>
    <row r="176" spans="1:5" x14ac:dyDescent="0.2">
      <c r="A176" s="16" t="s">
        <v>836</v>
      </c>
      <c r="B176" s="46" t="s">
        <v>1181</v>
      </c>
      <c r="C176" s="47">
        <v>8.4032999999999998</v>
      </c>
      <c r="D176" s="44">
        <v>14.93</v>
      </c>
      <c r="E176" s="17"/>
    </row>
    <row r="177" spans="1:5" x14ac:dyDescent="0.2">
      <c r="A177" s="16" t="s">
        <v>837</v>
      </c>
      <c r="B177" s="46" t="s">
        <v>1182</v>
      </c>
      <c r="C177" s="47">
        <v>5.4040999999999997</v>
      </c>
      <c r="D177" s="44">
        <v>8.83</v>
      </c>
      <c r="E177" s="17"/>
    </row>
    <row r="178" spans="1:5" x14ac:dyDescent="0.2">
      <c r="A178" s="16" t="s">
        <v>838</v>
      </c>
      <c r="B178" s="46" t="s">
        <v>1183</v>
      </c>
      <c r="C178" s="47">
        <v>4.7920999999999996</v>
      </c>
      <c r="D178" s="44">
        <v>4</v>
      </c>
      <c r="E178" s="17"/>
    </row>
    <row r="179" spans="1:5" x14ac:dyDescent="0.2">
      <c r="A179" s="16" t="s">
        <v>240</v>
      </c>
      <c r="B179" s="46" t="s">
        <v>1184</v>
      </c>
      <c r="C179" s="47">
        <v>4.9912999999999998</v>
      </c>
      <c r="D179" s="44">
        <v>8.9</v>
      </c>
      <c r="E179" s="17"/>
    </row>
    <row r="180" spans="1:5" x14ac:dyDescent="0.2">
      <c r="A180" s="16" t="s">
        <v>241</v>
      </c>
      <c r="B180" s="46" t="s">
        <v>1185</v>
      </c>
      <c r="C180" s="47">
        <v>3.3431000000000002</v>
      </c>
      <c r="D180" s="44">
        <v>3.5</v>
      </c>
      <c r="E180" s="17"/>
    </row>
    <row r="181" spans="1:5" x14ac:dyDescent="0.2">
      <c r="A181" s="16" t="s">
        <v>242</v>
      </c>
      <c r="B181" s="46" t="s">
        <v>1186</v>
      </c>
      <c r="C181" s="47">
        <v>8.5006000000000004</v>
      </c>
      <c r="D181" s="44">
        <v>12.1</v>
      </c>
      <c r="E181" s="17"/>
    </row>
    <row r="182" spans="1:5" x14ac:dyDescent="0.2">
      <c r="A182" s="16" t="s">
        <v>243</v>
      </c>
      <c r="B182" s="46" t="s">
        <v>1187</v>
      </c>
      <c r="C182" s="47">
        <v>5.9326999999999996</v>
      </c>
      <c r="D182" s="44">
        <v>8.3000000000000007</v>
      </c>
      <c r="E182" s="17"/>
    </row>
    <row r="183" spans="1:5" x14ac:dyDescent="0.2">
      <c r="A183" s="16" t="s">
        <v>244</v>
      </c>
      <c r="B183" s="46" t="s">
        <v>1188</v>
      </c>
      <c r="C183" s="47">
        <v>7.5871000000000004</v>
      </c>
      <c r="D183" s="44">
        <v>14.5</v>
      </c>
      <c r="E183" s="17"/>
    </row>
    <row r="184" spans="1:5" x14ac:dyDescent="0.2">
      <c r="A184" s="16" t="s">
        <v>245</v>
      </c>
      <c r="B184" s="46" t="s">
        <v>1189</v>
      </c>
      <c r="C184" s="47">
        <v>5.8022</v>
      </c>
      <c r="D184" s="44">
        <v>8.7100000000000009</v>
      </c>
      <c r="E184" s="17"/>
    </row>
    <row r="185" spans="1:5" x14ac:dyDescent="0.2">
      <c r="A185" s="16" t="s">
        <v>246</v>
      </c>
      <c r="B185" s="46" t="s">
        <v>1190</v>
      </c>
      <c r="C185" s="47">
        <v>6.0666000000000002</v>
      </c>
      <c r="D185" s="44">
        <v>9.6</v>
      </c>
      <c r="E185" s="17"/>
    </row>
    <row r="186" spans="1:5" x14ac:dyDescent="0.2">
      <c r="A186" s="16" t="s">
        <v>247</v>
      </c>
      <c r="B186" s="46" t="s">
        <v>1191</v>
      </c>
      <c r="C186" s="47">
        <v>4.3019999999999996</v>
      </c>
      <c r="D186" s="44">
        <v>7.2700000000000005</v>
      </c>
      <c r="E186" s="17"/>
    </row>
    <row r="187" spans="1:5" x14ac:dyDescent="0.2">
      <c r="A187" s="16" t="s">
        <v>248</v>
      </c>
      <c r="B187" s="46" t="s">
        <v>1192</v>
      </c>
      <c r="C187" s="47">
        <v>4.7096</v>
      </c>
      <c r="D187" s="44">
        <v>13</v>
      </c>
      <c r="E187" s="17"/>
    </row>
    <row r="188" spans="1:5" x14ac:dyDescent="0.2">
      <c r="A188" s="16" t="s">
        <v>249</v>
      </c>
      <c r="B188" s="46" t="s">
        <v>1193</v>
      </c>
      <c r="C188" s="47">
        <v>2.7488999999999999</v>
      </c>
      <c r="D188" s="44">
        <v>8.3000000000000007</v>
      </c>
      <c r="E188" s="17"/>
    </row>
    <row r="189" spans="1:5" x14ac:dyDescent="0.2">
      <c r="A189" s="16" t="s">
        <v>250</v>
      </c>
      <c r="B189" s="46" t="s">
        <v>1194</v>
      </c>
      <c r="C189" s="47">
        <v>1.5687</v>
      </c>
      <c r="D189" s="44">
        <v>5</v>
      </c>
      <c r="E189" s="17"/>
    </row>
    <row r="190" spans="1:5" x14ac:dyDescent="0.2">
      <c r="A190" s="16" t="s">
        <v>251</v>
      </c>
      <c r="B190" s="46" t="s">
        <v>1195</v>
      </c>
      <c r="C190" s="47">
        <v>3.5179</v>
      </c>
      <c r="D190" s="44">
        <v>6.5</v>
      </c>
      <c r="E190" s="17"/>
    </row>
    <row r="191" spans="1:5" x14ac:dyDescent="0.2">
      <c r="A191" s="16" t="s">
        <v>252</v>
      </c>
      <c r="B191" s="46" t="s">
        <v>1196</v>
      </c>
      <c r="C191" s="47">
        <v>2.3740000000000001</v>
      </c>
      <c r="D191" s="44">
        <v>3.5</v>
      </c>
      <c r="E191" s="17"/>
    </row>
    <row r="192" spans="1:5" x14ac:dyDescent="0.2">
      <c r="A192" s="16" t="s">
        <v>253</v>
      </c>
      <c r="B192" s="46" t="s">
        <v>1197</v>
      </c>
      <c r="C192" s="47">
        <v>1.9254</v>
      </c>
      <c r="D192" s="44">
        <v>2.4</v>
      </c>
      <c r="E192" s="17"/>
    </row>
    <row r="193" spans="1:5" x14ac:dyDescent="0.2">
      <c r="A193" s="16" t="s">
        <v>254</v>
      </c>
      <c r="B193" s="46" t="s">
        <v>1198</v>
      </c>
      <c r="C193" s="47">
        <v>4.9383999999999997</v>
      </c>
      <c r="D193" s="44">
        <v>5.4</v>
      </c>
      <c r="E193" s="17"/>
    </row>
    <row r="194" spans="1:5" x14ac:dyDescent="0.2">
      <c r="A194" s="16" t="s">
        <v>255</v>
      </c>
      <c r="B194" s="46" t="s">
        <v>1199</v>
      </c>
      <c r="C194" s="47">
        <v>2.4506999999999999</v>
      </c>
      <c r="D194" s="44">
        <v>4.7</v>
      </c>
      <c r="E194" s="17"/>
    </row>
    <row r="195" spans="1:5" x14ac:dyDescent="0.2">
      <c r="A195" s="16" t="s">
        <v>256</v>
      </c>
      <c r="B195" s="46" t="s">
        <v>1200</v>
      </c>
      <c r="C195" s="47">
        <v>1.6261000000000001</v>
      </c>
      <c r="D195" s="44">
        <v>1.67</v>
      </c>
      <c r="E195" s="17"/>
    </row>
    <row r="196" spans="1:5" x14ac:dyDescent="0.2">
      <c r="A196" s="16" t="s">
        <v>257</v>
      </c>
      <c r="B196" s="46" t="s">
        <v>1201</v>
      </c>
      <c r="C196" s="47">
        <v>3.3860999999999999</v>
      </c>
      <c r="D196" s="44">
        <v>7.6000000000000005</v>
      </c>
      <c r="E196" s="17"/>
    </row>
    <row r="197" spans="1:5" x14ac:dyDescent="0.2">
      <c r="A197" s="16" t="s">
        <v>258</v>
      </c>
      <c r="B197" s="46" t="s">
        <v>1202</v>
      </c>
      <c r="C197" s="47">
        <v>2.7082000000000002</v>
      </c>
      <c r="D197" s="44">
        <v>5.2</v>
      </c>
      <c r="E197" s="17"/>
    </row>
    <row r="198" spans="1:5" x14ac:dyDescent="0.2">
      <c r="A198" s="16" t="s">
        <v>259</v>
      </c>
      <c r="B198" s="46" t="s">
        <v>1203</v>
      </c>
      <c r="C198" s="47">
        <v>1.8519000000000001</v>
      </c>
      <c r="D198" s="44">
        <v>2.4</v>
      </c>
      <c r="E198" s="17"/>
    </row>
    <row r="199" spans="1:5" x14ac:dyDescent="0.2">
      <c r="A199" s="16" t="s">
        <v>260</v>
      </c>
      <c r="B199" s="46" t="s">
        <v>1204</v>
      </c>
      <c r="C199" s="47">
        <v>2.5983999999999998</v>
      </c>
      <c r="D199" s="44">
        <v>8.1</v>
      </c>
      <c r="E199" s="17"/>
    </row>
    <row r="200" spans="1:5" x14ac:dyDescent="0.2">
      <c r="A200" s="16" t="s">
        <v>261</v>
      </c>
      <c r="B200" s="46" t="s">
        <v>1205</v>
      </c>
      <c r="C200" s="47">
        <v>1.6531</v>
      </c>
      <c r="D200" s="44">
        <v>5.9</v>
      </c>
      <c r="E200" s="17"/>
    </row>
    <row r="201" spans="1:5" x14ac:dyDescent="0.2">
      <c r="A201" s="16" t="s">
        <v>262</v>
      </c>
      <c r="B201" s="46" t="s">
        <v>1206</v>
      </c>
      <c r="C201" s="47">
        <v>1.0621</v>
      </c>
      <c r="D201" s="44">
        <v>4</v>
      </c>
      <c r="E201" s="17"/>
    </row>
    <row r="202" spans="1:5" x14ac:dyDescent="0.2">
      <c r="A202" s="16" t="s">
        <v>263</v>
      </c>
      <c r="B202" s="46" t="s">
        <v>1207</v>
      </c>
      <c r="C202" s="47">
        <v>2.8877999999999999</v>
      </c>
      <c r="D202" s="44">
        <v>6.3</v>
      </c>
      <c r="E202" s="17"/>
    </row>
    <row r="203" spans="1:5" x14ac:dyDescent="0.2">
      <c r="A203" s="16" t="s">
        <v>264</v>
      </c>
      <c r="B203" s="46" t="s">
        <v>1208</v>
      </c>
      <c r="C203" s="47">
        <v>2.0196000000000001</v>
      </c>
      <c r="D203" s="44">
        <v>3</v>
      </c>
      <c r="E203" s="17"/>
    </row>
    <row r="204" spans="1:5" x14ac:dyDescent="0.2">
      <c r="A204" s="16" t="s">
        <v>265</v>
      </c>
      <c r="B204" s="46" t="s">
        <v>1209</v>
      </c>
      <c r="C204" s="47">
        <v>3.5434000000000001</v>
      </c>
      <c r="D204" s="44">
        <v>8.6</v>
      </c>
      <c r="E204" s="17"/>
    </row>
    <row r="205" spans="1:5" x14ac:dyDescent="0.2">
      <c r="A205" s="16" t="s">
        <v>266</v>
      </c>
      <c r="B205" s="46" t="s">
        <v>1210</v>
      </c>
      <c r="C205" s="47">
        <v>1.9352</v>
      </c>
      <c r="D205" s="44">
        <v>3.8000000000000003</v>
      </c>
      <c r="E205" s="17"/>
    </row>
    <row r="206" spans="1:5" x14ac:dyDescent="0.2">
      <c r="A206" s="16" t="s">
        <v>267</v>
      </c>
      <c r="B206" s="46" t="s">
        <v>1211</v>
      </c>
      <c r="C206" s="47">
        <v>1.6982999999999999</v>
      </c>
      <c r="D206" s="44">
        <v>2.5</v>
      </c>
      <c r="E206" s="17"/>
    </row>
    <row r="207" spans="1:5" x14ac:dyDescent="0.2">
      <c r="A207" s="16" t="s">
        <v>268</v>
      </c>
      <c r="B207" s="46" t="s">
        <v>1212</v>
      </c>
      <c r="C207" s="47">
        <v>2.8216000000000001</v>
      </c>
      <c r="D207" s="44">
        <v>7.9</v>
      </c>
      <c r="E207" s="17"/>
    </row>
    <row r="208" spans="1:5" x14ac:dyDescent="0.2">
      <c r="A208" s="16" t="s">
        <v>269</v>
      </c>
      <c r="B208" s="46" t="s">
        <v>1213</v>
      </c>
      <c r="C208" s="47">
        <v>3.3519999999999999</v>
      </c>
      <c r="D208" s="44">
        <v>9.4</v>
      </c>
      <c r="E208" s="17"/>
    </row>
    <row r="209" spans="1:5" x14ac:dyDescent="0.2">
      <c r="A209" s="16" t="s">
        <v>270</v>
      </c>
      <c r="B209" s="46" t="s">
        <v>1214</v>
      </c>
      <c r="C209" s="47">
        <v>3.4253999999999998</v>
      </c>
      <c r="D209" s="44">
        <v>6.1000000000000005</v>
      </c>
      <c r="E209" s="17"/>
    </row>
    <row r="210" spans="1:5" x14ac:dyDescent="0.2">
      <c r="A210" s="16" t="s">
        <v>832</v>
      </c>
      <c r="B210" s="46" t="s">
        <v>1215</v>
      </c>
      <c r="C210" s="47">
        <v>6.6851000000000003</v>
      </c>
      <c r="D210" s="44">
        <v>4.9000000000000004</v>
      </c>
      <c r="E210" s="17"/>
    </row>
    <row r="211" spans="1:5" x14ac:dyDescent="0.2">
      <c r="A211" s="16" t="s">
        <v>831</v>
      </c>
      <c r="B211" s="46" t="s">
        <v>1216</v>
      </c>
      <c r="C211" s="47">
        <v>3.6764999999999999</v>
      </c>
      <c r="D211" s="44">
        <v>2.2000000000000002</v>
      </c>
      <c r="E211" s="17"/>
    </row>
    <row r="212" spans="1:5" x14ac:dyDescent="0.2">
      <c r="A212" s="16" t="s">
        <v>840</v>
      </c>
      <c r="B212" s="46" t="s">
        <v>1217</v>
      </c>
      <c r="C212" s="47">
        <v>7.0092999999999996</v>
      </c>
      <c r="D212" s="44">
        <v>9.4</v>
      </c>
      <c r="E212" s="17"/>
    </row>
    <row r="213" spans="1:5" x14ac:dyDescent="0.2">
      <c r="A213" s="16" t="s">
        <v>841</v>
      </c>
      <c r="B213" s="46" t="s">
        <v>1218</v>
      </c>
      <c r="C213" s="47">
        <v>4.3310000000000004</v>
      </c>
      <c r="D213" s="44">
        <v>2.1</v>
      </c>
      <c r="E213" s="17"/>
    </row>
    <row r="214" spans="1:5" x14ac:dyDescent="0.2">
      <c r="A214" s="16" t="s">
        <v>842</v>
      </c>
      <c r="B214" s="46" t="s">
        <v>1219</v>
      </c>
      <c r="C214" s="47">
        <v>5.1779999999999999</v>
      </c>
      <c r="D214" s="44">
        <v>9.5</v>
      </c>
      <c r="E214" s="17"/>
    </row>
    <row r="215" spans="1:5" x14ac:dyDescent="0.2">
      <c r="A215" s="16" t="s">
        <v>843</v>
      </c>
      <c r="B215" s="46" t="s">
        <v>1220</v>
      </c>
      <c r="C215" s="47">
        <v>3.5284</v>
      </c>
      <c r="D215" s="44">
        <v>5.3</v>
      </c>
      <c r="E215" s="17"/>
    </row>
    <row r="216" spans="1:5" x14ac:dyDescent="0.2">
      <c r="A216" s="16" t="s">
        <v>844</v>
      </c>
      <c r="B216" s="46" t="s">
        <v>1221</v>
      </c>
      <c r="C216" s="47">
        <v>2.6295999999999999</v>
      </c>
      <c r="D216" s="44">
        <v>2.3000000000000003</v>
      </c>
      <c r="E216" s="17"/>
    </row>
    <row r="217" spans="1:5" x14ac:dyDescent="0.2">
      <c r="A217" s="16" t="s">
        <v>845</v>
      </c>
      <c r="B217" s="46" t="s">
        <v>1222</v>
      </c>
      <c r="C217" s="47">
        <v>4.1227999999999998</v>
      </c>
      <c r="D217" s="44">
        <v>5.9</v>
      </c>
      <c r="E217" s="17"/>
    </row>
    <row r="218" spans="1:5" x14ac:dyDescent="0.2">
      <c r="A218" s="16" t="s">
        <v>846</v>
      </c>
      <c r="B218" s="46" t="s">
        <v>1223</v>
      </c>
      <c r="C218" s="47">
        <v>3.4024999999999999</v>
      </c>
      <c r="D218" s="44">
        <v>1.6</v>
      </c>
      <c r="E218" s="17"/>
    </row>
    <row r="219" spans="1:5" x14ac:dyDescent="0.2">
      <c r="A219" s="16" t="s">
        <v>1224</v>
      </c>
      <c r="B219" s="46" t="s">
        <v>1225</v>
      </c>
      <c r="C219" s="47">
        <v>7.2950999999999997</v>
      </c>
      <c r="D219" s="44">
        <v>8.57</v>
      </c>
      <c r="E219" s="17"/>
    </row>
    <row r="220" spans="1:5" x14ac:dyDescent="0.2">
      <c r="A220" s="16" t="s">
        <v>1226</v>
      </c>
      <c r="B220" s="46" t="s">
        <v>1227</v>
      </c>
      <c r="C220" s="47">
        <v>5.8044000000000002</v>
      </c>
      <c r="D220" s="44">
        <v>6.79</v>
      </c>
      <c r="E220" s="17"/>
    </row>
    <row r="221" spans="1:5" x14ac:dyDescent="0.2">
      <c r="A221" s="16" t="s">
        <v>1228</v>
      </c>
      <c r="B221" s="46" t="s">
        <v>1229</v>
      </c>
      <c r="C221" s="47">
        <v>4.2039999999999997</v>
      </c>
      <c r="D221" s="44">
        <v>3.24</v>
      </c>
      <c r="E221" s="17"/>
    </row>
    <row r="222" spans="1:5" x14ac:dyDescent="0.2">
      <c r="A222" s="16" t="s">
        <v>1230</v>
      </c>
      <c r="B222" s="46" t="s">
        <v>1231</v>
      </c>
      <c r="C222" s="47">
        <v>3.9664000000000001</v>
      </c>
      <c r="D222" s="44">
        <v>8.56</v>
      </c>
      <c r="E222" s="17"/>
    </row>
    <row r="223" spans="1:5" x14ac:dyDescent="0.2">
      <c r="A223" s="16" t="s">
        <v>1232</v>
      </c>
      <c r="B223" s="46" t="s">
        <v>1233</v>
      </c>
      <c r="C223" s="47">
        <v>2.7286000000000001</v>
      </c>
      <c r="D223" s="44">
        <v>5.89</v>
      </c>
      <c r="E223" s="17"/>
    </row>
    <row r="224" spans="1:5" x14ac:dyDescent="0.2">
      <c r="A224" s="16" t="s">
        <v>271</v>
      </c>
      <c r="B224" s="46" t="s">
        <v>1234</v>
      </c>
      <c r="C224" s="47">
        <v>1.4328000000000001</v>
      </c>
      <c r="D224" s="44">
        <v>3.93</v>
      </c>
      <c r="E224" s="17"/>
    </row>
    <row r="225" spans="1:5" x14ac:dyDescent="0.2">
      <c r="A225" s="16" t="s">
        <v>272</v>
      </c>
      <c r="B225" s="46" t="s">
        <v>1235</v>
      </c>
      <c r="C225" s="47">
        <v>1.0399</v>
      </c>
      <c r="D225" s="44">
        <v>2.65</v>
      </c>
      <c r="E225" s="17"/>
    </row>
    <row r="226" spans="1:5" x14ac:dyDescent="0.2">
      <c r="A226" s="16" t="s">
        <v>273</v>
      </c>
      <c r="B226" s="46" t="s">
        <v>1236</v>
      </c>
      <c r="C226" s="47">
        <v>0.72589999999999999</v>
      </c>
      <c r="D226" s="44">
        <v>2</v>
      </c>
      <c r="E226" s="17"/>
    </row>
    <row r="227" spans="1:5" x14ac:dyDescent="0.2">
      <c r="A227" s="16" t="s">
        <v>274</v>
      </c>
      <c r="B227" s="46" t="s">
        <v>1237</v>
      </c>
      <c r="C227" s="47">
        <v>1.9431</v>
      </c>
      <c r="D227" s="44">
        <v>5.1000000000000005</v>
      </c>
      <c r="E227" s="17"/>
    </row>
    <row r="228" spans="1:5" x14ac:dyDescent="0.2">
      <c r="A228" s="16" t="s">
        <v>275</v>
      </c>
      <c r="B228" s="46" t="s">
        <v>1238</v>
      </c>
      <c r="C228" s="47">
        <v>0.74480000000000002</v>
      </c>
      <c r="D228" s="44">
        <v>2.1</v>
      </c>
      <c r="E228" s="17"/>
    </row>
    <row r="229" spans="1:5" x14ac:dyDescent="0.2">
      <c r="A229" s="16" t="s">
        <v>276</v>
      </c>
      <c r="B229" s="46" t="s">
        <v>1239</v>
      </c>
      <c r="C229" s="47">
        <v>0.54869999999999997</v>
      </c>
      <c r="D229" s="44">
        <v>1.5</v>
      </c>
      <c r="E229" s="17"/>
    </row>
    <row r="230" spans="1:5" x14ac:dyDescent="0.2">
      <c r="A230" s="16" t="s">
        <v>277</v>
      </c>
      <c r="B230" s="46" t="s">
        <v>1240</v>
      </c>
      <c r="C230" s="47">
        <v>2.0960000000000001</v>
      </c>
      <c r="D230" s="44">
        <v>7.05</v>
      </c>
      <c r="E230" s="17"/>
    </row>
    <row r="231" spans="1:5" x14ac:dyDescent="0.2">
      <c r="A231" s="16" t="s">
        <v>278</v>
      </c>
      <c r="B231" s="46" t="s">
        <v>1241</v>
      </c>
      <c r="C231" s="47">
        <v>1.2262999999999999</v>
      </c>
      <c r="D231" s="44">
        <v>3.5700000000000003</v>
      </c>
      <c r="E231" s="17"/>
    </row>
    <row r="232" spans="1:5" x14ac:dyDescent="0.2">
      <c r="A232" s="16" t="s">
        <v>279</v>
      </c>
      <c r="B232" s="46" t="s">
        <v>1242</v>
      </c>
      <c r="C232" s="47">
        <v>2.7309999999999999</v>
      </c>
      <c r="D232" s="44">
        <v>9.7000000000000011</v>
      </c>
      <c r="E232" s="17"/>
    </row>
    <row r="233" spans="1:5" x14ac:dyDescent="0.2">
      <c r="A233" s="16" t="s">
        <v>280</v>
      </c>
      <c r="B233" s="46" t="s">
        <v>1243</v>
      </c>
      <c r="C233" s="47">
        <v>1.6276999999999999</v>
      </c>
      <c r="D233" s="44">
        <v>6.5</v>
      </c>
      <c r="E233" s="17"/>
    </row>
    <row r="234" spans="1:5" x14ac:dyDescent="0.2">
      <c r="A234" s="16" t="s">
        <v>281</v>
      </c>
      <c r="B234" s="46" t="s">
        <v>1244</v>
      </c>
      <c r="C234" s="47">
        <v>1.2211000000000001</v>
      </c>
      <c r="D234" s="44">
        <v>4.4000000000000004</v>
      </c>
      <c r="E234" s="17"/>
    </row>
    <row r="235" spans="1:5" x14ac:dyDescent="0.2">
      <c r="A235" s="16" t="s">
        <v>282</v>
      </c>
      <c r="B235" s="46" t="s">
        <v>1245</v>
      </c>
      <c r="C235" s="47">
        <v>1.1272</v>
      </c>
      <c r="D235" s="44">
        <v>5.44</v>
      </c>
      <c r="E235" s="17"/>
    </row>
    <row r="236" spans="1:5" x14ac:dyDescent="0.2">
      <c r="A236" s="16" t="s">
        <v>283</v>
      </c>
      <c r="B236" s="46" t="s">
        <v>1246</v>
      </c>
      <c r="C236" s="47">
        <v>0.76019999999999999</v>
      </c>
      <c r="D236" s="44">
        <v>3.95</v>
      </c>
      <c r="E236" s="17"/>
    </row>
    <row r="237" spans="1:5" x14ac:dyDescent="0.2">
      <c r="A237" s="16" t="s">
        <v>284</v>
      </c>
      <c r="B237" s="46" t="s">
        <v>1247</v>
      </c>
      <c r="C237" s="47">
        <v>0.5675</v>
      </c>
      <c r="D237" s="44">
        <v>2.5</v>
      </c>
      <c r="E237" s="17"/>
    </row>
    <row r="238" spans="1:5" x14ac:dyDescent="0.2">
      <c r="A238" s="16" t="s">
        <v>285</v>
      </c>
      <c r="B238" s="46" t="s">
        <v>1248</v>
      </c>
      <c r="C238" s="47">
        <v>1.1693</v>
      </c>
      <c r="D238" s="44">
        <v>4.0999999999999996</v>
      </c>
      <c r="E238" s="17"/>
    </row>
    <row r="239" spans="1:5" x14ac:dyDescent="0.2">
      <c r="A239" s="16" t="s">
        <v>286</v>
      </c>
      <c r="B239" s="46" t="s">
        <v>1249</v>
      </c>
      <c r="C239" s="47">
        <v>0.89700000000000002</v>
      </c>
      <c r="D239" s="44">
        <v>2.5</v>
      </c>
      <c r="E239" s="17"/>
    </row>
    <row r="240" spans="1:5" x14ac:dyDescent="0.2">
      <c r="A240" s="16" t="s">
        <v>287</v>
      </c>
      <c r="B240" s="46" t="s">
        <v>1250</v>
      </c>
      <c r="C240" s="47">
        <v>1.6593</v>
      </c>
      <c r="D240" s="44">
        <v>3.4</v>
      </c>
      <c r="E240" s="17"/>
    </row>
    <row r="241" spans="1:5" x14ac:dyDescent="0.2">
      <c r="A241" s="16" t="s">
        <v>288</v>
      </c>
      <c r="B241" s="46" t="s">
        <v>1251</v>
      </c>
      <c r="C241" s="47">
        <v>0.64439999999999997</v>
      </c>
      <c r="D241" s="44">
        <v>1.5</v>
      </c>
      <c r="E241" s="17"/>
    </row>
    <row r="242" spans="1:5" x14ac:dyDescent="0.2">
      <c r="A242" s="16" t="s">
        <v>289</v>
      </c>
      <c r="B242" s="46" t="s">
        <v>1252</v>
      </c>
      <c r="C242" s="47">
        <v>0.49469999999999997</v>
      </c>
      <c r="D242" s="44">
        <v>1.3</v>
      </c>
      <c r="E242" s="17"/>
    </row>
    <row r="243" spans="1:5" x14ac:dyDescent="0.2">
      <c r="A243" s="16" t="s">
        <v>290</v>
      </c>
      <c r="B243" s="46" t="s">
        <v>1253</v>
      </c>
      <c r="C243" s="47">
        <v>1.5577000000000001</v>
      </c>
      <c r="D243" s="44">
        <v>5.3</v>
      </c>
      <c r="E243" s="17"/>
    </row>
    <row r="244" spans="1:5" x14ac:dyDescent="0.2">
      <c r="A244" s="16" t="s">
        <v>291</v>
      </c>
      <c r="B244" s="46" t="s">
        <v>1254</v>
      </c>
      <c r="C244" s="47">
        <v>0.89990000000000003</v>
      </c>
      <c r="D244" s="44">
        <v>2.8000000000000003</v>
      </c>
      <c r="E244" s="17"/>
    </row>
    <row r="245" spans="1:5" x14ac:dyDescent="0.2">
      <c r="A245" s="16" t="s">
        <v>292</v>
      </c>
      <c r="B245" s="46" t="s">
        <v>1255</v>
      </c>
      <c r="C245" s="47">
        <v>0.72540000000000004</v>
      </c>
      <c r="D245" s="44">
        <v>2.5</v>
      </c>
      <c r="E245" s="17"/>
    </row>
    <row r="246" spans="1:5" x14ac:dyDescent="0.2">
      <c r="A246" s="16" t="s">
        <v>293</v>
      </c>
      <c r="B246" s="46" t="s">
        <v>1256</v>
      </c>
      <c r="C246" s="47">
        <v>1.2212000000000001</v>
      </c>
      <c r="D246" s="44">
        <v>3.9</v>
      </c>
      <c r="E246" s="17"/>
    </row>
    <row r="247" spans="1:5" x14ac:dyDescent="0.2">
      <c r="A247" s="16" t="s">
        <v>294</v>
      </c>
      <c r="B247" s="46" t="s">
        <v>1257</v>
      </c>
      <c r="C247" s="47">
        <v>0.68469999999999998</v>
      </c>
      <c r="D247" s="44">
        <v>2.2000000000000002</v>
      </c>
      <c r="E247" s="17"/>
    </row>
    <row r="248" spans="1:5" x14ac:dyDescent="0.2">
      <c r="A248" s="16" t="s">
        <v>295</v>
      </c>
      <c r="B248" s="46" t="s">
        <v>1258</v>
      </c>
      <c r="C248" s="47">
        <v>1.1127</v>
      </c>
      <c r="D248" s="44">
        <v>3.9</v>
      </c>
      <c r="E248" s="17"/>
    </row>
    <row r="249" spans="1:5" x14ac:dyDescent="0.2">
      <c r="A249" s="16" t="s">
        <v>296</v>
      </c>
      <c r="B249" s="46" t="s">
        <v>1259</v>
      </c>
      <c r="C249" s="47">
        <v>0.80940000000000001</v>
      </c>
      <c r="D249" s="44">
        <v>2.85</v>
      </c>
      <c r="E249" s="17"/>
    </row>
    <row r="250" spans="1:5" x14ac:dyDescent="0.2">
      <c r="A250" s="16" t="s">
        <v>297</v>
      </c>
      <c r="B250" s="46" t="s">
        <v>1260</v>
      </c>
      <c r="C250" s="47">
        <v>1.4946999999999999</v>
      </c>
      <c r="D250" s="44">
        <v>5.2</v>
      </c>
      <c r="E250" s="17"/>
    </row>
    <row r="251" spans="1:5" x14ac:dyDescent="0.2">
      <c r="A251" s="16" t="s">
        <v>298</v>
      </c>
      <c r="B251" s="46" t="s">
        <v>1261</v>
      </c>
      <c r="C251" s="47">
        <v>0.92310000000000003</v>
      </c>
      <c r="D251" s="44">
        <v>2.9</v>
      </c>
      <c r="E251" s="17"/>
    </row>
    <row r="252" spans="1:5" x14ac:dyDescent="0.2">
      <c r="A252" s="16" t="s">
        <v>299</v>
      </c>
      <c r="B252" s="46" t="s">
        <v>1262</v>
      </c>
      <c r="C252" s="47">
        <v>1.069</v>
      </c>
      <c r="D252" s="44">
        <v>4.5</v>
      </c>
      <c r="E252" s="17"/>
    </row>
    <row r="253" spans="1:5" x14ac:dyDescent="0.2">
      <c r="A253" s="16" t="s">
        <v>300</v>
      </c>
      <c r="B253" s="46" t="s">
        <v>1263</v>
      </c>
      <c r="C253" s="47">
        <v>0.67989999999999995</v>
      </c>
      <c r="D253" s="44">
        <v>2.0699999999999998</v>
      </c>
      <c r="E253" s="17"/>
    </row>
    <row r="254" spans="1:5" x14ac:dyDescent="0.2">
      <c r="A254" s="16" t="s">
        <v>301</v>
      </c>
      <c r="B254" s="46" t="s">
        <v>1264</v>
      </c>
      <c r="C254" s="47">
        <v>0.55830000000000002</v>
      </c>
      <c r="D254" s="44">
        <v>2.1</v>
      </c>
      <c r="E254" s="17"/>
    </row>
    <row r="255" spans="1:5" x14ac:dyDescent="0.2">
      <c r="A255" s="16" t="s">
        <v>302</v>
      </c>
      <c r="B255" s="46" t="s">
        <v>1265</v>
      </c>
      <c r="C255" s="47">
        <v>0.67659999999999998</v>
      </c>
      <c r="D255" s="44">
        <v>2.4</v>
      </c>
      <c r="E255" s="17"/>
    </row>
    <row r="256" spans="1:5" x14ac:dyDescent="0.2">
      <c r="A256" s="16" t="s">
        <v>303</v>
      </c>
      <c r="B256" s="46" t="s">
        <v>1266</v>
      </c>
      <c r="C256" s="47">
        <v>0.72919999999999996</v>
      </c>
      <c r="D256" s="44">
        <v>2.79</v>
      </c>
      <c r="E256" s="17"/>
    </row>
    <row r="257" spans="1:5" x14ac:dyDescent="0.2">
      <c r="A257" s="16" t="s">
        <v>304</v>
      </c>
      <c r="B257" s="46" t="s">
        <v>1267</v>
      </c>
      <c r="C257" s="47">
        <v>0.66859999999999997</v>
      </c>
      <c r="D257" s="44">
        <v>1.95</v>
      </c>
      <c r="E257" s="17"/>
    </row>
    <row r="258" spans="1:5" x14ac:dyDescent="0.2">
      <c r="A258" s="16" t="s">
        <v>305</v>
      </c>
      <c r="B258" s="46" t="s">
        <v>1268</v>
      </c>
      <c r="C258" s="47">
        <v>1.6637999999999999</v>
      </c>
      <c r="D258" s="44">
        <v>6.86</v>
      </c>
      <c r="E258" s="17"/>
    </row>
    <row r="259" spans="1:5" x14ac:dyDescent="0.2">
      <c r="A259" s="16" t="s">
        <v>306</v>
      </c>
      <c r="B259" s="46" t="s">
        <v>1269</v>
      </c>
      <c r="C259" s="47">
        <v>0.87949999999999995</v>
      </c>
      <c r="D259" s="44">
        <v>3.93</v>
      </c>
      <c r="E259" s="17"/>
    </row>
    <row r="260" spans="1:5" x14ac:dyDescent="0.2">
      <c r="A260" s="16" t="s">
        <v>307</v>
      </c>
      <c r="B260" s="46" t="s">
        <v>1270</v>
      </c>
      <c r="C260" s="47">
        <v>0.69069999999999998</v>
      </c>
      <c r="D260" s="44">
        <v>2.2000000000000002</v>
      </c>
      <c r="E260" s="17"/>
    </row>
    <row r="261" spans="1:5" x14ac:dyDescent="0.2">
      <c r="A261" s="16" t="s">
        <v>1786</v>
      </c>
      <c r="B261" s="46" t="s">
        <v>1787</v>
      </c>
      <c r="C261" s="47">
        <v>5.7655000000000003</v>
      </c>
      <c r="D261" s="44">
        <v>5.88</v>
      </c>
      <c r="E261" s="17"/>
    </row>
    <row r="262" spans="1:5" x14ac:dyDescent="0.2">
      <c r="A262" s="16" t="s">
        <v>917</v>
      </c>
      <c r="B262" s="46" t="s">
        <v>1271</v>
      </c>
      <c r="C262" s="47">
        <v>4.3616999999999999</v>
      </c>
      <c r="D262" s="44">
        <v>9.8000000000000007</v>
      </c>
      <c r="E262" s="17"/>
    </row>
    <row r="263" spans="1:5" x14ac:dyDescent="0.2">
      <c r="A263" s="16" t="s">
        <v>918</v>
      </c>
      <c r="B263" s="46" t="s">
        <v>1272</v>
      </c>
      <c r="C263" s="47">
        <v>2.5030000000000001</v>
      </c>
      <c r="D263" s="44">
        <v>3.1</v>
      </c>
      <c r="E263" s="17"/>
    </row>
    <row r="264" spans="1:5" x14ac:dyDescent="0.2">
      <c r="A264" s="16" t="s">
        <v>1273</v>
      </c>
      <c r="B264" s="46" t="s">
        <v>1274</v>
      </c>
      <c r="C264" s="47">
        <v>3.6113</v>
      </c>
      <c r="D264" s="44">
        <v>5.04</v>
      </c>
      <c r="E264" s="17"/>
    </row>
    <row r="265" spans="1:5" x14ac:dyDescent="0.2">
      <c r="A265" s="16" t="s">
        <v>1275</v>
      </c>
      <c r="B265" s="46" t="s">
        <v>1276</v>
      </c>
      <c r="C265" s="47">
        <v>2.5384000000000002</v>
      </c>
      <c r="D265" s="44">
        <v>2.48</v>
      </c>
      <c r="E265" s="17"/>
    </row>
    <row r="266" spans="1:5" x14ac:dyDescent="0.2">
      <c r="A266" s="16" t="s">
        <v>1277</v>
      </c>
      <c r="B266" s="46" t="s">
        <v>1278</v>
      </c>
      <c r="C266" s="47">
        <v>4.1399999999999997</v>
      </c>
      <c r="D266" s="44">
        <v>6.3</v>
      </c>
      <c r="E266" s="17"/>
    </row>
    <row r="267" spans="1:5" x14ac:dyDescent="0.2">
      <c r="A267" s="16" t="s">
        <v>1279</v>
      </c>
      <c r="B267" s="46" t="s">
        <v>1280</v>
      </c>
      <c r="C267" s="47">
        <v>2.9685999999999999</v>
      </c>
      <c r="D267" s="44">
        <v>2.9</v>
      </c>
      <c r="E267" s="17"/>
    </row>
    <row r="268" spans="1:5" x14ac:dyDescent="0.2">
      <c r="A268" s="16" t="s">
        <v>1281</v>
      </c>
      <c r="B268" s="46" t="s">
        <v>1282</v>
      </c>
      <c r="C268" s="47">
        <v>2.6442999999999999</v>
      </c>
      <c r="D268" s="44">
        <v>3.4</v>
      </c>
      <c r="E268" s="17"/>
    </row>
    <row r="269" spans="1:5" x14ac:dyDescent="0.2">
      <c r="A269" s="16" t="s">
        <v>308</v>
      </c>
      <c r="B269" s="46" t="s">
        <v>1283</v>
      </c>
      <c r="C269" s="47">
        <v>5.1843000000000004</v>
      </c>
      <c r="D269" s="44">
        <v>12.9</v>
      </c>
      <c r="E269" s="17"/>
    </row>
    <row r="270" spans="1:5" x14ac:dyDescent="0.2">
      <c r="A270" s="16" t="s">
        <v>309</v>
      </c>
      <c r="B270" s="46" t="s">
        <v>1284</v>
      </c>
      <c r="C270" s="47">
        <v>2.5941000000000001</v>
      </c>
      <c r="D270" s="44">
        <v>5.9</v>
      </c>
      <c r="E270" s="17"/>
    </row>
    <row r="271" spans="1:5" x14ac:dyDescent="0.2">
      <c r="A271" s="16" t="s">
        <v>310</v>
      </c>
      <c r="B271" s="46" t="s">
        <v>1285</v>
      </c>
      <c r="C271" s="47">
        <v>0.92159999999999997</v>
      </c>
      <c r="D271" s="44">
        <v>2.4700000000000002</v>
      </c>
      <c r="E271" s="17"/>
    </row>
    <row r="272" spans="1:5" x14ac:dyDescent="0.2">
      <c r="A272" s="16" t="s">
        <v>311</v>
      </c>
      <c r="B272" s="46" t="s">
        <v>1286</v>
      </c>
      <c r="C272" s="47">
        <v>3.7361</v>
      </c>
      <c r="D272" s="44">
        <v>13.05</v>
      </c>
      <c r="E272" s="17"/>
    </row>
    <row r="273" spans="1:5" x14ac:dyDescent="0.2">
      <c r="A273" s="16" t="s">
        <v>312</v>
      </c>
      <c r="B273" s="46" t="s">
        <v>1287</v>
      </c>
      <c r="C273" s="47">
        <v>1.9790000000000001</v>
      </c>
      <c r="D273" s="44">
        <v>6.7700000000000005</v>
      </c>
      <c r="E273" s="17"/>
    </row>
    <row r="274" spans="1:5" x14ac:dyDescent="0.2">
      <c r="A274" s="16" t="s">
        <v>313</v>
      </c>
      <c r="B274" s="46" t="s">
        <v>1288</v>
      </c>
      <c r="C274" s="47">
        <v>1.2528999999999999</v>
      </c>
      <c r="D274" s="44">
        <v>4.18</v>
      </c>
      <c r="E274" s="17"/>
    </row>
    <row r="275" spans="1:5" x14ac:dyDescent="0.2">
      <c r="A275" s="16" t="s">
        <v>314</v>
      </c>
      <c r="B275" s="46" t="s">
        <v>1289</v>
      </c>
      <c r="C275" s="47">
        <v>4.1121999999999996</v>
      </c>
      <c r="D275" s="44">
        <v>10</v>
      </c>
      <c r="E275" s="17"/>
    </row>
    <row r="276" spans="1:5" x14ac:dyDescent="0.2">
      <c r="A276" s="16" t="s">
        <v>315</v>
      </c>
      <c r="B276" s="46" t="s">
        <v>1290</v>
      </c>
      <c r="C276" s="47">
        <v>2.2616999999999998</v>
      </c>
      <c r="D276" s="44">
        <v>5</v>
      </c>
      <c r="E276" s="17"/>
    </row>
    <row r="277" spans="1:5" x14ac:dyDescent="0.2">
      <c r="A277" s="16" t="s">
        <v>316</v>
      </c>
      <c r="B277" s="46" t="s">
        <v>1291</v>
      </c>
      <c r="C277" s="47">
        <v>1.7363999999999999</v>
      </c>
      <c r="D277" s="44">
        <v>2.9</v>
      </c>
      <c r="E277" s="17"/>
    </row>
    <row r="278" spans="1:5" x14ac:dyDescent="0.2">
      <c r="A278" s="16" t="s">
        <v>317</v>
      </c>
      <c r="B278" s="46" t="s">
        <v>1292</v>
      </c>
      <c r="C278" s="47">
        <v>3.7309000000000001</v>
      </c>
      <c r="D278" s="44">
        <v>11.200000000000001</v>
      </c>
      <c r="E278" s="17"/>
    </row>
    <row r="279" spans="1:5" x14ac:dyDescent="0.2">
      <c r="A279" s="16" t="s">
        <v>318</v>
      </c>
      <c r="B279" s="46" t="s">
        <v>1293</v>
      </c>
      <c r="C279" s="47">
        <v>1.7202</v>
      </c>
      <c r="D279" s="44">
        <v>6.54</v>
      </c>
      <c r="E279" s="17"/>
    </row>
    <row r="280" spans="1:5" x14ac:dyDescent="0.2">
      <c r="A280" s="16" t="s">
        <v>319</v>
      </c>
      <c r="B280" s="46" t="s">
        <v>1294</v>
      </c>
      <c r="C280" s="47">
        <v>1.5956999999999999</v>
      </c>
      <c r="D280" s="44">
        <v>4.4000000000000004</v>
      </c>
      <c r="E280" s="17"/>
    </row>
    <row r="281" spans="1:5" x14ac:dyDescent="0.2">
      <c r="A281" s="16" t="s">
        <v>320</v>
      </c>
      <c r="B281" s="46" t="s">
        <v>1295</v>
      </c>
      <c r="C281" s="47">
        <v>2.6661999999999999</v>
      </c>
      <c r="D281" s="44">
        <v>9</v>
      </c>
      <c r="E281" s="17"/>
    </row>
    <row r="282" spans="1:5" x14ac:dyDescent="0.2">
      <c r="A282" s="16" t="s">
        <v>321</v>
      </c>
      <c r="B282" s="46" t="s">
        <v>1296</v>
      </c>
      <c r="C282" s="47">
        <v>1.5712999999999999</v>
      </c>
      <c r="D282" s="44">
        <v>5.3</v>
      </c>
      <c r="E282" s="17"/>
    </row>
    <row r="283" spans="1:5" x14ac:dyDescent="0.2">
      <c r="A283" s="16" t="s">
        <v>322</v>
      </c>
      <c r="B283" s="46" t="s">
        <v>1297</v>
      </c>
      <c r="C283" s="47">
        <v>1.2666999999999999</v>
      </c>
      <c r="D283" s="44">
        <v>3.4</v>
      </c>
      <c r="E283" s="17"/>
    </row>
    <row r="284" spans="1:5" x14ac:dyDescent="0.2">
      <c r="A284" s="16" t="s">
        <v>323</v>
      </c>
      <c r="B284" s="46" t="s">
        <v>1298</v>
      </c>
      <c r="C284" s="47">
        <v>2.5707</v>
      </c>
      <c r="D284" s="44">
        <v>7.8</v>
      </c>
      <c r="E284" s="17"/>
    </row>
    <row r="285" spans="1:5" x14ac:dyDescent="0.2">
      <c r="A285" s="16" t="s">
        <v>324</v>
      </c>
      <c r="B285" s="46" t="s">
        <v>1299</v>
      </c>
      <c r="C285" s="47">
        <v>1.3987000000000001</v>
      </c>
      <c r="D285" s="44">
        <v>4.3</v>
      </c>
      <c r="E285" s="17"/>
    </row>
    <row r="286" spans="1:5" x14ac:dyDescent="0.2">
      <c r="A286" s="16" t="s">
        <v>325</v>
      </c>
      <c r="B286" s="46" t="s">
        <v>1300</v>
      </c>
      <c r="C286" s="47">
        <v>1.01</v>
      </c>
      <c r="D286" s="44">
        <v>2.3000000000000003</v>
      </c>
      <c r="E286" s="17"/>
    </row>
    <row r="287" spans="1:5" x14ac:dyDescent="0.2">
      <c r="A287" s="16" t="s">
        <v>326</v>
      </c>
      <c r="B287" s="46" t="s">
        <v>1301</v>
      </c>
      <c r="C287" s="47">
        <v>2.3872</v>
      </c>
      <c r="D287" s="44">
        <v>6.6000000000000005</v>
      </c>
      <c r="E287" s="17"/>
    </row>
    <row r="288" spans="1:5" x14ac:dyDescent="0.2">
      <c r="A288" s="16" t="s">
        <v>327</v>
      </c>
      <c r="B288" s="46" t="s">
        <v>1302</v>
      </c>
      <c r="C288" s="47">
        <v>1.4890000000000001</v>
      </c>
      <c r="D288" s="44">
        <v>3.8000000000000003</v>
      </c>
      <c r="E288" s="17"/>
    </row>
    <row r="289" spans="1:5" x14ac:dyDescent="0.2">
      <c r="A289" s="16" t="s">
        <v>328</v>
      </c>
      <c r="B289" s="46" t="s">
        <v>1303</v>
      </c>
      <c r="C289" s="47">
        <v>1.1162000000000001</v>
      </c>
      <c r="D289" s="44">
        <v>2.4</v>
      </c>
      <c r="E289" s="17"/>
    </row>
    <row r="290" spans="1:5" x14ac:dyDescent="0.2">
      <c r="A290" s="16" t="s">
        <v>329</v>
      </c>
      <c r="B290" s="46" t="s">
        <v>1304</v>
      </c>
      <c r="C290" s="47">
        <v>2.9045000000000001</v>
      </c>
      <c r="D290" s="44">
        <v>7.7</v>
      </c>
      <c r="E290" s="17"/>
    </row>
    <row r="291" spans="1:5" x14ac:dyDescent="0.2">
      <c r="A291" s="16" t="s">
        <v>330</v>
      </c>
      <c r="B291" s="46" t="s">
        <v>1305</v>
      </c>
      <c r="C291" s="47">
        <v>1.4097999999999999</v>
      </c>
      <c r="D291" s="44">
        <v>3.5</v>
      </c>
      <c r="E291" s="17"/>
    </row>
    <row r="292" spans="1:5" x14ac:dyDescent="0.2">
      <c r="A292" s="16" t="s">
        <v>331</v>
      </c>
      <c r="B292" s="46" t="s">
        <v>1306</v>
      </c>
      <c r="C292" s="47">
        <v>1.3898999999999999</v>
      </c>
      <c r="D292" s="44">
        <v>2.7</v>
      </c>
      <c r="E292" s="17"/>
    </row>
    <row r="293" spans="1:5" x14ac:dyDescent="0.2">
      <c r="A293" s="16" t="s">
        <v>332</v>
      </c>
      <c r="B293" s="46" t="s">
        <v>1307</v>
      </c>
      <c r="C293" s="47">
        <v>2.4895999999999998</v>
      </c>
      <c r="D293" s="44">
        <v>6.13</v>
      </c>
      <c r="E293" s="17"/>
    </row>
    <row r="294" spans="1:5" x14ac:dyDescent="0.2">
      <c r="A294" s="16" t="s">
        <v>333</v>
      </c>
      <c r="B294" s="46" t="s">
        <v>1308</v>
      </c>
      <c r="C294" s="47">
        <v>2.2749000000000001</v>
      </c>
      <c r="D294" s="44">
        <v>5.6000000000000005</v>
      </c>
      <c r="E294" s="17"/>
    </row>
    <row r="295" spans="1:5" x14ac:dyDescent="0.2">
      <c r="A295" s="16" t="s">
        <v>334</v>
      </c>
      <c r="B295" s="46" t="s">
        <v>1309</v>
      </c>
      <c r="C295" s="47">
        <v>1.4049</v>
      </c>
      <c r="D295" s="44">
        <v>3.3000000000000003</v>
      </c>
      <c r="E295" s="17"/>
    </row>
    <row r="296" spans="1:5" x14ac:dyDescent="0.2">
      <c r="A296" s="16" t="s">
        <v>335</v>
      </c>
      <c r="B296" s="46" t="s">
        <v>1310</v>
      </c>
      <c r="C296" s="47">
        <v>1.3066</v>
      </c>
      <c r="D296" s="44">
        <v>3.88</v>
      </c>
      <c r="E296" s="17"/>
    </row>
    <row r="297" spans="1:5" x14ac:dyDescent="0.2">
      <c r="A297" s="16" t="s">
        <v>336</v>
      </c>
      <c r="B297" s="46" t="s">
        <v>1311</v>
      </c>
      <c r="C297" s="47">
        <v>0.90390000000000004</v>
      </c>
      <c r="D297" s="44">
        <v>3.48</v>
      </c>
      <c r="E297" s="17"/>
    </row>
    <row r="298" spans="1:5" x14ac:dyDescent="0.2">
      <c r="A298" s="16" t="s">
        <v>337</v>
      </c>
      <c r="B298" s="46" t="s">
        <v>1312</v>
      </c>
      <c r="C298" s="47">
        <v>0.75829999999999997</v>
      </c>
      <c r="D298" s="44">
        <v>2.6</v>
      </c>
      <c r="E298" s="17"/>
    </row>
    <row r="299" spans="1:5" x14ac:dyDescent="0.2">
      <c r="A299" s="16" t="s">
        <v>338</v>
      </c>
      <c r="B299" s="46" t="s">
        <v>1313</v>
      </c>
      <c r="C299" s="47">
        <v>1.5362</v>
      </c>
      <c r="D299" s="44">
        <v>6.45</v>
      </c>
      <c r="E299" s="17"/>
    </row>
    <row r="300" spans="1:5" x14ac:dyDescent="0.2">
      <c r="A300" s="16" t="s">
        <v>339</v>
      </c>
      <c r="B300" s="46" t="s">
        <v>1314</v>
      </c>
      <c r="C300" s="47">
        <v>0.96130000000000004</v>
      </c>
      <c r="D300" s="44">
        <v>4.83</v>
      </c>
      <c r="E300" s="17"/>
    </row>
    <row r="301" spans="1:5" x14ac:dyDescent="0.2">
      <c r="A301" s="16" t="s">
        <v>340</v>
      </c>
      <c r="B301" s="46" t="s">
        <v>1315</v>
      </c>
      <c r="C301" s="47">
        <v>0.69689999999999996</v>
      </c>
      <c r="D301" s="44">
        <v>2.96</v>
      </c>
      <c r="E301" s="17"/>
    </row>
    <row r="302" spans="1:5" x14ac:dyDescent="0.2">
      <c r="A302" s="16" t="s">
        <v>341</v>
      </c>
      <c r="B302" s="46" t="s">
        <v>1316</v>
      </c>
      <c r="C302" s="47">
        <v>2.0188000000000001</v>
      </c>
      <c r="D302" s="44">
        <v>7.2</v>
      </c>
      <c r="E302" s="17"/>
    </row>
    <row r="303" spans="1:5" x14ac:dyDescent="0.2">
      <c r="A303" s="16" t="s">
        <v>342</v>
      </c>
      <c r="B303" s="46" t="s">
        <v>1317</v>
      </c>
      <c r="C303" s="47">
        <v>1.22</v>
      </c>
      <c r="D303" s="44">
        <v>4.5</v>
      </c>
      <c r="E303" s="17"/>
    </row>
    <row r="304" spans="1:5" x14ac:dyDescent="0.2">
      <c r="A304" s="16" t="s">
        <v>343</v>
      </c>
      <c r="B304" s="46" t="s">
        <v>1318</v>
      </c>
      <c r="C304" s="47">
        <v>0.88900000000000001</v>
      </c>
      <c r="D304" s="44">
        <v>3</v>
      </c>
      <c r="E304" s="17"/>
    </row>
    <row r="305" spans="1:5" x14ac:dyDescent="0.2">
      <c r="A305" s="16" t="s">
        <v>344</v>
      </c>
      <c r="B305" s="46" t="s">
        <v>1319</v>
      </c>
      <c r="C305" s="47">
        <v>1.4198</v>
      </c>
      <c r="D305" s="44">
        <v>4.84</v>
      </c>
      <c r="E305" s="17"/>
    </row>
    <row r="306" spans="1:5" x14ac:dyDescent="0.2">
      <c r="A306" s="16" t="s">
        <v>345</v>
      </c>
      <c r="B306" s="46" t="s">
        <v>1320</v>
      </c>
      <c r="C306" s="47">
        <v>0.85429999999999995</v>
      </c>
      <c r="D306" s="44">
        <v>2.98</v>
      </c>
      <c r="E306" s="17"/>
    </row>
    <row r="307" spans="1:5" x14ac:dyDescent="0.2">
      <c r="A307" s="16" t="s">
        <v>346</v>
      </c>
      <c r="B307" s="46" t="s">
        <v>1321</v>
      </c>
      <c r="C307" s="47">
        <v>0.64190000000000003</v>
      </c>
      <c r="D307" s="44">
        <v>2.4</v>
      </c>
      <c r="E307" s="17"/>
    </row>
    <row r="308" spans="1:5" x14ac:dyDescent="0.2">
      <c r="A308" s="16" t="s">
        <v>347</v>
      </c>
      <c r="B308" s="46" t="s">
        <v>1322</v>
      </c>
      <c r="C308" s="47">
        <v>1.5051000000000001</v>
      </c>
      <c r="D308" s="44">
        <v>6.75</v>
      </c>
      <c r="E308" s="17"/>
    </row>
    <row r="309" spans="1:5" x14ac:dyDescent="0.2">
      <c r="A309" s="16" t="s">
        <v>348</v>
      </c>
      <c r="B309" s="46" t="s">
        <v>1323</v>
      </c>
      <c r="C309" s="47">
        <v>0.79010000000000002</v>
      </c>
      <c r="D309" s="44">
        <v>2.96</v>
      </c>
      <c r="E309" s="17"/>
    </row>
    <row r="310" spans="1:5" x14ac:dyDescent="0.2">
      <c r="A310" s="16" t="s">
        <v>349</v>
      </c>
      <c r="B310" s="46" t="s">
        <v>1324</v>
      </c>
      <c r="C310" s="47">
        <v>0.77959999999999996</v>
      </c>
      <c r="D310" s="44">
        <v>2.8000000000000003</v>
      </c>
      <c r="E310" s="17"/>
    </row>
    <row r="311" spans="1:5" x14ac:dyDescent="0.2">
      <c r="A311" s="16" t="s">
        <v>350</v>
      </c>
      <c r="B311" s="46" t="s">
        <v>1325</v>
      </c>
      <c r="C311" s="47">
        <v>1.3774</v>
      </c>
      <c r="D311" s="44">
        <v>5.1000000000000005</v>
      </c>
      <c r="E311" s="17"/>
    </row>
    <row r="312" spans="1:5" x14ac:dyDescent="0.2">
      <c r="A312" s="16" t="s">
        <v>351</v>
      </c>
      <c r="B312" s="46" t="s">
        <v>1326</v>
      </c>
      <c r="C312" s="47">
        <v>0.91310000000000002</v>
      </c>
      <c r="D312" s="44">
        <v>3.1</v>
      </c>
      <c r="E312" s="17"/>
    </row>
    <row r="313" spans="1:5" x14ac:dyDescent="0.2">
      <c r="A313" s="16" t="s">
        <v>352</v>
      </c>
      <c r="B313" s="46" t="s">
        <v>1327</v>
      </c>
      <c r="C313" s="47">
        <v>1.2249000000000001</v>
      </c>
      <c r="D313" s="44">
        <v>4.75</v>
      </c>
      <c r="E313" s="17"/>
    </row>
    <row r="314" spans="1:5" x14ac:dyDescent="0.2">
      <c r="A314" s="16" t="s">
        <v>353</v>
      </c>
      <c r="B314" s="46" t="s">
        <v>1328</v>
      </c>
      <c r="C314" s="47">
        <v>0.88400000000000001</v>
      </c>
      <c r="D314" s="44">
        <v>3.85</v>
      </c>
      <c r="E314" s="17"/>
    </row>
    <row r="315" spans="1:5" x14ac:dyDescent="0.2">
      <c r="A315" s="16" t="s">
        <v>354</v>
      </c>
      <c r="B315" s="46" t="s">
        <v>1329</v>
      </c>
      <c r="C315" s="47">
        <v>0.70040000000000002</v>
      </c>
      <c r="D315" s="44">
        <v>3.2</v>
      </c>
      <c r="E315" s="17"/>
    </row>
    <row r="316" spans="1:5" x14ac:dyDescent="0.2">
      <c r="A316" s="16" t="s">
        <v>355</v>
      </c>
      <c r="B316" s="46" t="s">
        <v>1330</v>
      </c>
      <c r="C316" s="47">
        <v>1.0496000000000001</v>
      </c>
      <c r="D316" s="44">
        <v>5.57</v>
      </c>
      <c r="E316" s="17"/>
    </row>
    <row r="317" spans="1:5" x14ac:dyDescent="0.2">
      <c r="A317" s="16" t="s">
        <v>356</v>
      </c>
      <c r="B317" s="46" t="s">
        <v>1331</v>
      </c>
      <c r="C317" s="47">
        <v>0.63780000000000003</v>
      </c>
      <c r="D317" s="44">
        <v>3.38</v>
      </c>
      <c r="E317" s="17"/>
    </row>
    <row r="318" spans="1:5" x14ac:dyDescent="0.2">
      <c r="A318" s="16" t="s">
        <v>357</v>
      </c>
      <c r="B318" s="46" t="s">
        <v>1332</v>
      </c>
      <c r="C318" s="47">
        <v>0.49859999999999999</v>
      </c>
      <c r="D318" s="44">
        <v>2.06</v>
      </c>
      <c r="E318" s="17"/>
    </row>
    <row r="319" spans="1:5" x14ac:dyDescent="0.2">
      <c r="A319" s="16" t="s">
        <v>358</v>
      </c>
      <c r="B319" s="46" t="s">
        <v>1333</v>
      </c>
      <c r="C319" s="47">
        <v>0.97299999999999998</v>
      </c>
      <c r="D319" s="44">
        <v>4.1100000000000003</v>
      </c>
      <c r="E319" s="17"/>
    </row>
    <row r="320" spans="1:5" x14ac:dyDescent="0.2">
      <c r="A320" s="16" t="s">
        <v>359</v>
      </c>
      <c r="B320" s="46" t="s">
        <v>1334</v>
      </c>
      <c r="C320" s="47">
        <v>0.63360000000000005</v>
      </c>
      <c r="D320" s="44">
        <v>2.97</v>
      </c>
      <c r="E320" s="17"/>
    </row>
    <row r="321" spans="1:5" x14ac:dyDescent="0.2">
      <c r="A321" s="16" t="s">
        <v>360</v>
      </c>
      <c r="B321" s="46" t="s">
        <v>1335</v>
      </c>
      <c r="C321" s="47">
        <v>1.6318999999999999</v>
      </c>
      <c r="D321" s="44">
        <v>5.9</v>
      </c>
      <c r="E321" s="17"/>
    </row>
    <row r="322" spans="1:5" x14ac:dyDescent="0.2">
      <c r="A322" s="16" t="s">
        <v>361</v>
      </c>
      <c r="B322" s="46" t="s">
        <v>1336</v>
      </c>
      <c r="C322" s="47">
        <v>0.75980000000000003</v>
      </c>
      <c r="D322" s="44">
        <v>3.08</v>
      </c>
      <c r="E322" s="17"/>
    </row>
    <row r="323" spans="1:5" x14ac:dyDescent="0.2">
      <c r="A323" s="16" t="s">
        <v>362</v>
      </c>
      <c r="B323" s="46" t="s">
        <v>1337</v>
      </c>
      <c r="C323" s="47">
        <v>0.6532</v>
      </c>
      <c r="D323" s="44">
        <v>2.5</v>
      </c>
      <c r="E323" s="17"/>
    </row>
    <row r="324" spans="1:5" x14ac:dyDescent="0.2">
      <c r="A324" s="16" t="s">
        <v>1338</v>
      </c>
      <c r="B324" s="46" t="s">
        <v>1339</v>
      </c>
      <c r="C324" s="47">
        <v>1.5286</v>
      </c>
      <c r="D324" s="44">
        <v>5.86</v>
      </c>
      <c r="E324" s="17"/>
    </row>
    <row r="325" spans="1:5" x14ac:dyDescent="0.2">
      <c r="A325" s="16" t="s">
        <v>1340</v>
      </c>
      <c r="B325" s="46" t="s">
        <v>1341</v>
      </c>
      <c r="C325" s="47">
        <v>1.131</v>
      </c>
      <c r="D325" s="44">
        <v>4.13</v>
      </c>
      <c r="E325" s="17"/>
    </row>
    <row r="326" spans="1:5" x14ac:dyDescent="0.2">
      <c r="A326" s="16" t="s">
        <v>1342</v>
      </c>
      <c r="B326" s="46" t="s">
        <v>1343</v>
      </c>
      <c r="C326" s="47">
        <v>0.83689999999999998</v>
      </c>
      <c r="D326" s="44">
        <v>2.41</v>
      </c>
      <c r="E326" s="17"/>
    </row>
    <row r="327" spans="1:5" x14ac:dyDescent="0.2">
      <c r="A327" s="16" t="s">
        <v>1788</v>
      </c>
      <c r="B327" s="46" t="s">
        <v>1789</v>
      </c>
      <c r="C327" s="47">
        <v>2.1797</v>
      </c>
      <c r="D327" s="44">
        <v>2.88</v>
      </c>
      <c r="E327" s="17"/>
    </row>
    <row r="328" spans="1:5" x14ac:dyDescent="0.2">
      <c r="A328" s="16" t="s">
        <v>363</v>
      </c>
      <c r="B328" s="46" t="s">
        <v>1344</v>
      </c>
      <c r="C328" s="47">
        <v>5.6128</v>
      </c>
      <c r="D328" s="44">
        <v>12.3</v>
      </c>
      <c r="E328" s="17"/>
    </row>
    <row r="329" spans="1:5" x14ac:dyDescent="0.2">
      <c r="A329" s="16" t="s">
        <v>364</v>
      </c>
      <c r="B329" s="46" t="s">
        <v>1345</v>
      </c>
      <c r="C329" s="47">
        <v>2.9672000000000001</v>
      </c>
      <c r="D329" s="44">
        <v>6.3</v>
      </c>
      <c r="E329" s="17"/>
    </row>
    <row r="330" spans="1:5" x14ac:dyDescent="0.2">
      <c r="A330" s="16" t="s">
        <v>365</v>
      </c>
      <c r="B330" s="46" t="s">
        <v>1346</v>
      </c>
      <c r="C330" s="47">
        <v>2.2542</v>
      </c>
      <c r="D330" s="44">
        <v>4.2</v>
      </c>
      <c r="E330" s="17"/>
    </row>
    <row r="331" spans="1:5" x14ac:dyDescent="0.2">
      <c r="A331" s="16" t="s">
        <v>366</v>
      </c>
      <c r="B331" s="46" t="s">
        <v>1347</v>
      </c>
      <c r="C331" s="47">
        <v>3.7164000000000001</v>
      </c>
      <c r="D331" s="44">
        <v>10.3</v>
      </c>
      <c r="E331" s="17"/>
    </row>
    <row r="332" spans="1:5" x14ac:dyDescent="0.2">
      <c r="A332" s="16" t="s">
        <v>367</v>
      </c>
      <c r="B332" s="46" t="s">
        <v>1348</v>
      </c>
      <c r="C332" s="47">
        <v>2.1587000000000001</v>
      </c>
      <c r="D332" s="44">
        <v>5.9</v>
      </c>
      <c r="E332" s="17"/>
    </row>
    <row r="333" spans="1:5" x14ac:dyDescent="0.2">
      <c r="A333" s="16" t="s">
        <v>368</v>
      </c>
      <c r="B333" s="46" t="s">
        <v>1349</v>
      </c>
      <c r="C333" s="47">
        <v>1.7194</v>
      </c>
      <c r="D333" s="44">
        <v>3.9</v>
      </c>
      <c r="E333" s="17"/>
    </row>
    <row r="334" spans="1:5" x14ac:dyDescent="0.2">
      <c r="A334" s="16" t="s">
        <v>369</v>
      </c>
      <c r="B334" s="46" t="s">
        <v>1350</v>
      </c>
      <c r="C334" s="47">
        <v>3.4214000000000002</v>
      </c>
      <c r="D334" s="44">
        <v>7.9</v>
      </c>
      <c r="E334" s="17"/>
    </row>
    <row r="335" spans="1:5" x14ac:dyDescent="0.2">
      <c r="A335" s="16" t="s">
        <v>370</v>
      </c>
      <c r="B335" s="46" t="s">
        <v>1351</v>
      </c>
      <c r="C335" s="47">
        <v>2.3250999999999999</v>
      </c>
      <c r="D335" s="44">
        <v>5.8</v>
      </c>
      <c r="E335" s="17"/>
    </row>
    <row r="336" spans="1:5" x14ac:dyDescent="0.2">
      <c r="A336" s="16" t="s">
        <v>371</v>
      </c>
      <c r="B336" s="46" t="s">
        <v>1352</v>
      </c>
      <c r="C336" s="47">
        <v>1.6411</v>
      </c>
      <c r="D336" s="44">
        <v>3.4</v>
      </c>
      <c r="E336" s="17"/>
    </row>
    <row r="337" spans="1:5" x14ac:dyDescent="0.2">
      <c r="A337" s="16" t="s">
        <v>372</v>
      </c>
      <c r="B337" s="46" t="s">
        <v>1353</v>
      </c>
      <c r="C337" s="47">
        <v>3.5798999999999999</v>
      </c>
      <c r="D337" s="44">
        <v>9.8000000000000007</v>
      </c>
      <c r="E337" s="17"/>
    </row>
    <row r="338" spans="1:5" x14ac:dyDescent="0.2">
      <c r="A338" s="16" t="s">
        <v>373</v>
      </c>
      <c r="B338" s="46" t="s">
        <v>1354</v>
      </c>
      <c r="C338" s="47">
        <v>2.0255999999999998</v>
      </c>
      <c r="D338" s="44">
        <v>5.6000000000000005</v>
      </c>
      <c r="E338" s="17"/>
    </row>
    <row r="339" spans="1:5" x14ac:dyDescent="0.2">
      <c r="A339" s="16" t="s">
        <v>374</v>
      </c>
      <c r="B339" s="46" t="s">
        <v>1355</v>
      </c>
      <c r="C339" s="47">
        <v>1.3939999999999999</v>
      </c>
      <c r="D339" s="44">
        <v>3.4</v>
      </c>
      <c r="E339" s="17"/>
    </row>
    <row r="340" spans="1:5" x14ac:dyDescent="0.2">
      <c r="A340" s="16" t="s">
        <v>375</v>
      </c>
      <c r="B340" s="46" t="s">
        <v>1356</v>
      </c>
      <c r="C340" s="47">
        <v>1.7398</v>
      </c>
      <c r="D340" s="44">
        <v>5.41</v>
      </c>
      <c r="E340" s="17"/>
    </row>
    <row r="341" spans="1:5" x14ac:dyDescent="0.2">
      <c r="A341" s="16" t="s">
        <v>376</v>
      </c>
      <c r="B341" s="46" t="s">
        <v>1357</v>
      </c>
      <c r="C341" s="47">
        <v>1.2554000000000001</v>
      </c>
      <c r="D341" s="44">
        <v>2.91</v>
      </c>
      <c r="E341" s="17"/>
    </row>
    <row r="342" spans="1:5" x14ac:dyDescent="0.2">
      <c r="A342" s="16" t="s">
        <v>377</v>
      </c>
      <c r="B342" s="46" t="s">
        <v>1358</v>
      </c>
      <c r="C342" s="47">
        <v>1.2255</v>
      </c>
      <c r="D342" s="44">
        <v>2.44</v>
      </c>
      <c r="E342" s="17"/>
    </row>
    <row r="343" spans="1:5" x14ac:dyDescent="0.2">
      <c r="A343" s="16" t="s">
        <v>378</v>
      </c>
      <c r="B343" s="46" t="s">
        <v>1359</v>
      </c>
      <c r="C343" s="47">
        <v>3.3029000000000002</v>
      </c>
      <c r="D343" s="44">
        <v>9.3000000000000007</v>
      </c>
      <c r="E343" s="17"/>
    </row>
    <row r="344" spans="1:5" x14ac:dyDescent="0.2">
      <c r="A344" s="16" t="s">
        <v>379</v>
      </c>
      <c r="B344" s="46" t="s">
        <v>1360</v>
      </c>
      <c r="C344" s="47">
        <v>1.8348</v>
      </c>
      <c r="D344" s="44">
        <v>5.1000000000000005</v>
      </c>
      <c r="E344" s="17"/>
    </row>
    <row r="345" spans="1:5" x14ac:dyDescent="0.2">
      <c r="A345" s="16" t="s">
        <v>380</v>
      </c>
      <c r="B345" s="46" t="s">
        <v>1361</v>
      </c>
      <c r="C345" s="47">
        <v>1.4033</v>
      </c>
      <c r="D345" s="44">
        <v>2.8000000000000003</v>
      </c>
      <c r="E345" s="17"/>
    </row>
    <row r="346" spans="1:5" x14ac:dyDescent="0.2">
      <c r="A346" s="16" t="s">
        <v>381</v>
      </c>
      <c r="B346" s="46" t="s">
        <v>1362</v>
      </c>
      <c r="C346" s="47">
        <v>3.9822000000000002</v>
      </c>
      <c r="D346" s="44">
        <v>10.9</v>
      </c>
      <c r="E346" s="17"/>
    </row>
    <row r="347" spans="1:5" x14ac:dyDescent="0.2">
      <c r="A347" s="16" t="s">
        <v>382</v>
      </c>
      <c r="B347" s="46" t="s">
        <v>1363</v>
      </c>
      <c r="C347" s="47">
        <v>2.3988999999999998</v>
      </c>
      <c r="D347" s="44">
        <v>6.1000000000000005</v>
      </c>
      <c r="E347" s="17"/>
    </row>
    <row r="348" spans="1:5" x14ac:dyDescent="0.2">
      <c r="A348" s="16" t="s">
        <v>383</v>
      </c>
      <c r="B348" s="46" t="s">
        <v>1364</v>
      </c>
      <c r="C348" s="47">
        <v>1.4489000000000001</v>
      </c>
      <c r="D348" s="44">
        <v>2.8000000000000003</v>
      </c>
      <c r="E348" s="17"/>
    </row>
    <row r="349" spans="1:5" x14ac:dyDescent="0.2">
      <c r="A349" s="16" t="s">
        <v>1790</v>
      </c>
      <c r="B349" s="46" t="s">
        <v>1791</v>
      </c>
      <c r="C349" s="47">
        <v>5.9260999999999999</v>
      </c>
      <c r="D349" s="44">
        <v>11.17</v>
      </c>
      <c r="E349" s="17"/>
    </row>
    <row r="350" spans="1:5" x14ac:dyDescent="0.2">
      <c r="A350" s="16" t="s">
        <v>1792</v>
      </c>
      <c r="B350" s="46" t="s">
        <v>1793</v>
      </c>
      <c r="C350" s="47">
        <v>3.8837999999999999</v>
      </c>
      <c r="D350" s="44">
        <v>5.1100000000000003</v>
      </c>
      <c r="E350" s="17"/>
    </row>
    <row r="351" spans="1:5" x14ac:dyDescent="0.2">
      <c r="A351" s="16" t="s">
        <v>1794</v>
      </c>
      <c r="B351" s="46" t="s">
        <v>1795</v>
      </c>
      <c r="C351" s="47">
        <v>3.3706999999999998</v>
      </c>
      <c r="D351" s="44">
        <v>3.39</v>
      </c>
      <c r="E351" s="17"/>
    </row>
    <row r="352" spans="1:5" x14ac:dyDescent="0.2">
      <c r="A352" s="16" t="s">
        <v>1796</v>
      </c>
      <c r="B352" s="46" t="s">
        <v>1797</v>
      </c>
      <c r="C352" s="47">
        <v>5.3620999999999999</v>
      </c>
      <c r="D352" s="44">
        <v>15.55</v>
      </c>
      <c r="E352" s="17"/>
    </row>
    <row r="353" spans="1:5" x14ac:dyDescent="0.2">
      <c r="A353" s="16" t="s">
        <v>1798</v>
      </c>
      <c r="B353" s="46" t="s">
        <v>1799</v>
      </c>
      <c r="C353" s="47">
        <v>3.5005999999999999</v>
      </c>
      <c r="D353" s="44">
        <v>4.45</v>
      </c>
      <c r="E353" s="17"/>
    </row>
    <row r="354" spans="1:5" x14ac:dyDescent="0.2">
      <c r="A354" s="16" t="s">
        <v>384</v>
      </c>
      <c r="B354" s="46" t="s">
        <v>1365</v>
      </c>
      <c r="C354" s="47">
        <v>1.76</v>
      </c>
      <c r="D354" s="44">
        <v>7.3500000000000005</v>
      </c>
      <c r="E354" s="17"/>
    </row>
    <row r="355" spans="1:5" x14ac:dyDescent="0.2">
      <c r="A355" s="16" t="s">
        <v>385</v>
      </c>
      <c r="B355" s="46" t="s">
        <v>1366</v>
      </c>
      <c r="C355" s="47">
        <v>0.81240000000000001</v>
      </c>
      <c r="D355" s="44">
        <v>3.77</v>
      </c>
      <c r="E355" s="17"/>
    </row>
    <row r="356" spans="1:5" x14ac:dyDescent="0.2">
      <c r="A356" s="16" t="s">
        <v>386</v>
      </c>
      <c r="B356" s="46" t="s">
        <v>1367</v>
      </c>
      <c r="C356" s="47">
        <v>0.63570000000000004</v>
      </c>
      <c r="D356" s="44">
        <v>2.5</v>
      </c>
      <c r="E356" s="17"/>
    </row>
    <row r="357" spans="1:5" x14ac:dyDescent="0.2">
      <c r="A357" s="16" t="s">
        <v>387</v>
      </c>
      <c r="B357" s="46" t="s">
        <v>1368</v>
      </c>
      <c r="C357" s="47">
        <v>1.7706</v>
      </c>
      <c r="D357" s="44">
        <v>6.2</v>
      </c>
      <c r="E357" s="17"/>
    </row>
    <row r="358" spans="1:5" x14ac:dyDescent="0.2">
      <c r="A358" s="16" t="s">
        <v>388</v>
      </c>
      <c r="B358" s="46" t="s">
        <v>1369</v>
      </c>
      <c r="C358" s="47">
        <v>1.1145</v>
      </c>
      <c r="D358" s="44">
        <v>4.2</v>
      </c>
      <c r="E358" s="17"/>
    </row>
    <row r="359" spans="1:5" x14ac:dyDescent="0.2">
      <c r="A359" s="16" t="s">
        <v>389</v>
      </c>
      <c r="B359" s="46" t="s">
        <v>1370</v>
      </c>
      <c r="C359" s="47">
        <v>0.85670000000000002</v>
      </c>
      <c r="D359" s="44">
        <v>2.8000000000000003</v>
      </c>
      <c r="E359" s="17"/>
    </row>
    <row r="360" spans="1:5" x14ac:dyDescent="0.2">
      <c r="A360" s="16" t="s">
        <v>390</v>
      </c>
      <c r="B360" s="46" t="s">
        <v>1371</v>
      </c>
      <c r="C360" s="47">
        <v>1.5954999999999999</v>
      </c>
      <c r="D360" s="44">
        <v>6.72</v>
      </c>
      <c r="E360" s="17"/>
    </row>
    <row r="361" spans="1:5" x14ac:dyDescent="0.2">
      <c r="A361" s="16" t="s">
        <v>391</v>
      </c>
      <c r="B361" s="46" t="s">
        <v>1372</v>
      </c>
      <c r="C361" s="47">
        <v>0.71519999999999995</v>
      </c>
      <c r="D361" s="44">
        <v>3.94</v>
      </c>
      <c r="E361" s="17"/>
    </row>
    <row r="362" spans="1:5" x14ac:dyDescent="0.2">
      <c r="A362" s="16" t="s">
        <v>392</v>
      </c>
      <c r="B362" s="46" t="s">
        <v>1373</v>
      </c>
      <c r="C362" s="47">
        <v>0.57269999999999999</v>
      </c>
      <c r="D362" s="44">
        <v>3.12</v>
      </c>
      <c r="E362" s="17"/>
    </row>
    <row r="363" spans="1:5" x14ac:dyDescent="0.2">
      <c r="A363" s="16" t="s">
        <v>393</v>
      </c>
      <c r="B363" s="46" t="s">
        <v>1374</v>
      </c>
      <c r="C363" s="47">
        <v>1.3855</v>
      </c>
      <c r="D363" s="44">
        <v>5.36</v>
      </c>
      <c r="E363" s="17"/>
    </row>
    <row r="364" spans="1:5" x14ac:dyDescent="0.2">
      <c r="A364" s="16" t="s">
        <v>394</v>
      </c>
      <c r="B364" s="46" t="s">
        <v>1375</v>
      </c>
      <c r="C364" s="47">
        <v>0.85699999999999998</v>
      </c>
      <c r="D364" s="44">
        <v>3.85</v>
      </c>
      <c r="E364" s="17"/>
    </row>
    <row r="365" spans="1:5" x14ac:dyDescent="0.2">
      <c r="A365" s="16" t="s">
        <v>395</v>
      </c>
      <c r="B365" s="46" t="s">
        <v>1376</v>
      </c>
      <c r="C365" s="47">
        <v>0.66020000000000001</v>
      </c>
      <c r="D365" s="44">
        <v>2.9</v>
      </c>
      <c r="E365" s="17"/>
    </row>
    <row r="366" spans="1:5" x14ac:dyDescent="0.2">
      <c r="A366" s="16" t="s">
        <v>396</v>
      </c>
      <c r="B366" s="46" t="s">
        <v>1377</v>
      </c>
      <c r="C366" s="47">
        <v>0.91200000000000003</v>
      </c>
      <c r="D366" s="44">
        <v>3.63</v>
      </c>
      <c r="E366" s="17"/>
    </row>
    <row r="367" spans="1:5" x14ac:dyDescent="0.2">
      <c r="A367" s="16" t="s">
        <v>397</v>
      </c>
      <c r="B367" s="46" t="s">
        <v>1378</v>
      </c>
      <c r="C367" s="47">
        <v>0.753</v>
      </c>
      <c r="D367" s="44">
        <v>2.39</v>
      </c>
      <c r="E367" s="17"/>
    </row>
    <row r="368" spans="1:5" x14ac:dyDescent="0.2">
      <c r="A368" s="16" t="s">
        <v>398</v>
      </c>
      <c r="B368" s="46" t="s">
        <v>1379</v>
      </c>
      <c r="C368" s="47">
        <v>0.753</v>
      </c>
      <c r="D368" s="44">
        <v>2.6</v>
      </c>
      <c r="E368" s="17"/>
    </row>
    <row r="369" spans="1:5" x14ac:dyDescent="0.2">
      <c r="A369" s="16" t="s">
        <v>1800</v>
      </c>
      <c r="B369" s="46" t="s">
        <v>1801</v>
      </c>
      <c r="C369" s="47">
        <v>4.2439</v>
      </c>
      <c r="D369" s="44">
        <v>10.82</v>
      </c>
      <c r="E369" s="17"/>
    </row>
    <row r="370" spans="1:5" x14ac:dyDescent="0.2">
      <c r="A370" s="16" t="s">
        <v>1802</v>
      </c>
      <c r="B370" s="46" t="s">
        <v>1803</v>
      </c>
      <c r="C370" s="47">
        <v>2.5605000000000002</v>
      </c>
      <c r="D370" s="44">
        <v>4.3600000000000003</v>
      </c>
      <c r="E370" s="17"/>
    </row>
    <row r="371" spans="1:5" x14ac:dyDescent="0.2">
      <c r="A371" s="16" t="s">
        <v>1804</v>
      </c>
      <c r="B371" s="46" t="s">
        <v>1805</v>
      </c>
      <c r="C371" s="47">
        <v>3.7339000000000002</v>
      </c>
      <c r="D371" s="44">
        <v>14.99</v>
      </c>
      <c r="E371" s="17"/>
    </row>
    <row r="372" spans="1:5" x14ac:dyDescent="0.2">
      <c r="A372" s="16" t="s">
        <v>1806</v>
      </c>
      <c r="B372" s="46" t="s">
        <v>1807</v>
      </c>
      <c r="C372" s="47">
        <v>1.9021999999999999</v>
      </c>
      <c r="D372" s="44">
        <v>3</v>
      </c>
      <c r="E372" s="17"/>
    </row>
    <row r="373" spans="1:5" x14ac:dyDescent="0.2">
      <c r="A373" s="16" t="s">
        <v>399</v>
      </c>
      <c r="B373" s="46" t="s">
        <v>1380</v>
      </c>
      <c r="C373" s="47">
        <v>8.5572999999999997</v>
      </c>
      <c r="D373" s="44">
        <v>12.200000000000001</v>
      </c>
      <c r="E373" s="17"/>
    </row>
    <row r="374" spans="1:5" x14ac:dyDescent="0.2">
      <c r="A374" s="16" t="s">
        <v>400</v>
      </c>
      <c r="B374" s="46" t="s">
        <v>1381</v>
      </c>
      <c r="C374" s="47">
        <v>3.5331000000000001</v>
      </c>
      <c r="D374" s="44">
        <v>5.0600000000000005</v>
      </c>
      <c r="E374" s="17"/>
    </row>
    <row r="375" spans="1:5" x14ac:dyDescent="0.2">
      <c r="A375" s="16" t="s">
        <v>401</v>
      </c>
      <c r="B375" s="46" t="s">
        <v>1382</v>
      </c>
      <c r="C375" s="47">
        <v>3.5331000000000001</v>
      </c>
      <c r="D375" s="44">
        <v>4.5</v>
      </c>
      <c r="E375" s="17"/>
    </row>
    <row r="376" spans="1:5" x14ac:dyDescent="0.2">
      <c r="A376" s="16" t="s">
        <v>402</v>
      </c>
      <c r="B376" s="46" t="s">
        <v>1383</v>
      </c>
      <c r="C376" s="47">
        <v>6.4973000000000001</v>
      </c>
      <c r="D376" s="44">
        <v>8.8000000000000007</v>
      </c>
      <c r="E376" s="17"/>
    </row>
    <row r="377" spans="1:5" x14ac:dyDescent="0.2">
      <c r="A377" s="16" t="s">
        <v>403</v>
      </c>
      <c r="B377" s="46" t="s">
        <v>1384</v>
      </c>
      <c r="C377" s="47">
        <v>3.0238</v>
      </c>
      <c r="D377" s="44">
        <v>2.8000000000000003</v>
      </c>
      <c r="E377" s="17"/>
    </row>
    <row r="378" spans="1:5" x14ac:dyDescent="0.2">
      <c r="A378" s="16" t="s">
        <v>404</v>
      </c>
      <c r="B378" s="46" t="s">
        <v>1385</v>
      </c>
      <c r="C378" s="47">
        <v>5.3087</v>
      </c>
      <c r="D378" s="44">
        <v>13.5</v>
      </c>
      <c r="E378" s="17"/>
    </row>
    <row r="379" spans="1:5" x14ac:dyDescent="0.2">
      <c r="A379" s="16" t="s">
        <v>405</v>
      </c>
      <c r="B379" s="46" t="s">
        <v>1386</v>
      </c>
      <c r="C379" s="47">
        <v>3.0253999999999999</v>
      </c>
      <c r="D379" s="44">
        <v>7.3</v>
      </c>
      <c r="E379" s="17"/>
    </row>
    <row r="380" spans="1:5" x14ac:dyDescent="0.2">
      <c r="A380" s="16" t="s">
        <v>406</v>
      </c>
      <c r="B380" s="46" t="s">
        <v>1387</v>
      </c>
      <c r="C380" s="47">
        <v>2.0182000000000002</v>
      </c>
      <c r="D380" s="44">
        <v>3.5</v>
      </c>
      <c r="E380" s="17"/>
    </row>
    <row r="381" spans="1:5" x14ac:dyDescent="0.2">
      <c r="A381" s="16" t="s">
        <v>407</v>
      </c>
      <c r="B381" s="46" t="s">
        <v>1388</v>
      </c>
      <c r="C381" s="47">
        <v>5.3121999999999998</v>
      </c>
      <c r="D381" s="44">
        <v>9</v>
      </c>
      <c r="E381" s="17"/>
    </row>
    <row r="382" spans="1:5" x14ac:dyDescent="0.2">
      <c r="A382" s="16" t="s">
        <v>408</v>
      </c>
      <c r="B382" s="46" t="s">
        <v>1389</v>
      </c>
      <c r="C382" s="47">
        <v>2.2980999999999998</v>
      </c>
      <c r="D382" s="44">
        <v>3.69</v>
      </c>
      <c r="E382" s="17"/>
    </row>
    <row r="383" spans="1:5" x14ac:dyDescent="0.2">
      <c r="A383" s="16" t="s">
        <v>409</v>
      </c>
      <c r="B383" s="46" t="s">
        <v>1390</v>
      </c>
      <c r="C383" s="47">
        <v>1.9376</v>
      </c>
      <c r="D383" s="44">
        <v>2.41</v>
      </c>
      <c r="E383" s="17"/>
    </row>
    <row r="384" spans="1:5" x14ac:dyDescent="0.2">
      <c r="A384" s="16" t="s">
        <v>410</v>
      </c>
      <c r="B384" s="46" t="s">
        <v>1391</v>
      </c>
      <c r="C384" s="47">
        <v>3.2726999999999999</v>
      </c>
      <c r="D384" s="44">
        <v>4.5</v>
      </c>
      <c r="E384" s="17"/>
    </row>
    <row r="385" spans="1:5" x14ac:dyDescent="0.2">
      <c r="A385" s="16" t="s">
        <v>411</v>
      </c>
      <c r="B385" s="46" t="s">
        <v>1392</v>
      </c>
      <c r="C385" s="47">
        <v>1.4825999999999999</v>
      </c>
      <c r="D385" s="44">
        <v>2.67</v>
      </c>
      <c r="E385" s="17"/>
    </row>
    <row r="386" spans="1:5" x14ac:dyDescent="0.2">
      <c r="A386" s="16" t="s">
        <v>412</v>
      </c>
      <c r="B386" s="46" t="s">
        <v>1393</v>
      </c>
      <c r="C386" s="47">
        <v>4.3940000000000001</v>
      </c>
      <c r="D386" s="44">
        <v>10</v>
      </c>
      <c r="E386" s="17"/>
    </row>
    <row r="387" spans="1:5" x14ac:dyDescent="0.2">
      <c r="A387" s="16" t="s">
        <v>413</v>
      </c>
      <c r="B387" s="46" t="s">
        <v>1394</v>
      </c>
      <c r="C387" s="47">
        <v>1.6566000000000001</v>
      </c>
      <c r="D387" s="44">
        <v>3.22</v>
      </c>
      <c r="E387" s="17"/>
    </row>
    <row r="388" spans="1:5" x14ac:dyDescent="0.2">
      <c r="A388" s="16" t="s">
        <v>414</v>
      </c>
      <c r="B388" s="46" t="s">
        <v>1395</v>
      </c>
      <c r="C388" s="47">
        <v>1.5</v>
      </c>
      <c r="D388" s="44">
        <v>2.38</v>
      </c>
      <c r="E388" s="17"/>
    </row>
    <row r="389" spans="1:5" x14ac:dyDescent="0.2">
      <c r="A389" s="16" t="s">
        <v>415</v>
      </c>
      <c r="B389" s="46" t="s">
        <v>1396</v>
      </c>
      <c r="C389" s="47">
        <v>4.1493000000000002</v>
      </c>
      <c r="D389" s="44">
        <v>11.700000000000001</v>
      </c>
      <c r="E389" s="17"/>
    </row>
    <row r="390" spans="1:5" x14ac:dyDescent="0.2">
      <c r="A390" s="16" t="s">
        <v>416</v>
      </c>
      <c r="B390" s="46" t="s">
        <v>1397</v>
      </c>
      <c r="C390" s="47">
        <v>1.3859999999999999</v>
      </c>
      <c r="D390" s="44">
        <v>5.13</v>
      </c>
      <c r="E390" s="17"/>
    </row>
    <row r="391" spans="1:5" x14ac:dyDescent="0.2">
      <c r="A391" s="16" t="s">
        <v>417</v>
      </c>
      <c r="B391" s="46" t="s">
        <v>1398</v>
      </c>
      <c r="C391" s="47">
        <v>1.2432000000000001</v>
      </c>
      <c r="D391" s="44">
        <v>3.7</v>
      </c>
      <c r="E391" s="17"/>
    </row>
    <row r="392" spans="1:5" x14ac:dyDescent="0.2">
      <c r="A392" s="16" t="s">
        <v>418</v>
      </c>
      <c r="B392" s="46" t="s">
        <v>1399</v>
      </c>
      <c r="C392" s="47">
        <v>3.4462999999999999</v>
      </c>
      <c r="D392" s="44">
        <v>10.700000000000001</v>
      </c>
      <c r="E392" s="17"/>
    </row>
    <row r="393" spans="1:5" x14ac:dyDescent="0.2">
      <c r="A393" s="16" t="s">
        <v>419</v>
      </c>
      <c r="B393" s="46" t="s">
        <v>1400</v>
      </c>
      <c r="C393" s="47">
        <v>1.528</v>
      </c>
      <c r="D393" s="44">
        <v>5.63</v>
      </c>
      <c r="E393" s="17"/>
    </row>
    <row r="394" spans="1:5" x14ac:dyDescent="0.2">
      <c r="A394" s="16" t="s">
        <v>420</v>
      </c>
      <c r="B394" s="46" t="s">
        <v>1401</v>
      </c>
      <c r="C394" s="47">
        <v>1.0127999999999999</v>
      </c>
      <c r="D394" s="44">
        <v>3.1</v>
      </c>
      <c r="E394" s="17"/>
    </row>
    <row r="395" spans="1:5" x14ac:dyDescent="0.2">
      <c r="A395" s="16" t="s">
        <v>421</v>
      </c>
      <c r="B395" s="46" t="s">
        <v>1402</v>
      </c>
      <c r="C395" s="47">
        <v>2.0901000000000001</v>
      </c>
      <c r="D395" s="44">
        <v>4.83</v>
      </c>
      <c r="E395" s="17"/>
    </row>
    <row r="396" spans="1:5" x14ac:dyDescent="0.2">
      <c r="A396" s="16" t="s">
        <v>422</v>
      </c>
      <c r="B396" s="46" t="s">
        <v>1403</v>
      </c>
      <c r="C396" s="47">
        <v>1.9971000000000001</v>
      </c>
      <c r="D396" s="44">
        <v>4.43</v>
      </c>
      <c r="E396" s="17"/>
    </row>
    <row r="397" spans="1:5" x14ac:dyDescent="0.2">
      <c r="A397" s="16" t="s">
        <v>423</v>
      </c>
      <c r="B397" s="46" t="s">
        <v>1404</v>
      </c>
      <c r="C397" s="47">
        <v>1.4570000000000001</v>
      </c>
      <c r="D397" s="44">
        <v>2.65</v>
      </c>
      <c r="E397" s="17"/>
    </row>
    <row r="398" spans="1:5" x14ac:dyDescent="0.2">
      <c r="A398" s="16" t="s">
        <v>424</v>
      </c>
      <c r="B398" s="46" t="s">
        <v>1405</v>
      </c>
      <c r="C398" s="47">
        <v>1.6524000000000001</v>
      </c>
      <c r="D398" s="44">
        <v>2.06</v>
      </c>
      <c r="E398" s="17"/>
    </row>
    <row r="399" spans="1:5" x14ac:dyDescent="0.2">
      <c r="A399" s="16" t="s">
        <v>425</v>
      </c>
      <c r="B399" s="46" t="s">
        <v>1406</v>
      </c>
      <c r="C399" s="47">
        <v>3.2926000000000002</v>
      </c>
      <c r="D399" s="44">
        <v>9.7000000000000011</v>
      </c>
      <c r="E399" s="17"/>
    </row>
    <row r="400" spans="1:5" x14ac:dyDescent="0.2">
      <c r="A400" s="16" t="s">
        <v>426</v>
      </c>
      <c r="B400" s="46" t="s">
        <v>1407</v>
      </c>
      <c r="C400" s="47">
        <v>1.5224</v>
      </c>
      <c r="D400" s="44">
        <v>5.82</v>
      </c>
      <c r="E400" s="17"/>
    </row>
    <row r="401" spans="1:5" x14ac:dyDescent="0.2">
      <c r="A401" s="16" t="s">
        <v>427</v>
      </c>
      <c r="B401" s="46" t="s">
        <v>1408</v>
      </c>
      <c r="C401" s="47">
        <v>1.5224</v>
      </c>
      <c r="D401" s="44">
        <v>4.0999999999999996</v>
      </c>
      <c r="E401" s="17"/>
    </row>
    <row r="402" spans="1:5" x14ac:dyDescent="0.2">
      <c r="A402" s="16" t="s">
        <v>428</v>
      </c>
      <c r="B402" s="46" t="s">
        <v>1409</v>
      </c>
      <c r="C402" s="47">
        <v>1.3932</v>
      </c>
      <c r="D402" s="44">
        <v>4.67</v>
      </c>
      <c r="E402" s="17"/>
    </row>
    <row r="403" spans="1:5" x14ac:dyDescent="0.2">
      <c r="A403" s="16" t="s">
        <v>429</v>
      </c>
      <c r="B403" s="46" t="s">
        <v>1410</v>
      </c>
      <c r="C403" s="47">
        <v>1.3465</v>
      </c>
      <c r="D403" s="44">
        <v>2.1</v>
      </c>
      <c r="E403" s="17"/>
    </row>
    <row r="404" spans="1:5" x14ac:dyDescent="0.2">
      <c r="A404" s="16" t="s">
        <v>430</v>
      </c>
      <c r="B404" s="46" t="s">
        <v>1411</v>
      </c>
      <c r="C404" s="47">
        <v>3.5305</v>
      </c>
      <c r="D404" s="44">
        <v>8.1</v>
      </c>
      <c r="E404" s="17"/>
    </row>
    <row r="405" spans="1:5" x14ac:dyDescent="0.2">
      <c r="A405" s="16" t="s">
        <v>431</v>
      </c>
      <c r="B405" s="46" t="s">
        <v>1412</v>
      </c>
      <c r="C405" s="47">
        <v>1.673</v>
      </c>
      <c r="D405" s="44">
        <v>4.2700000000000005</v>
      </c>
      <c r="E405" s="17"/>
    </row>
    <row r="406" spans="1:5" x14ac:dyDescent="0.2">
      <c r="A406" s="16" t="s">
        <v>432</v>
      </c>
      <c r="B406" s="46" t="s">
        <v>1413</v>
      </c>
      <c r="C406" s="47">
        <v>1.3863000000000001</v>
      </c>
      <c r="D406" s="44">
        <v>2.06</v>
      </c>
      <c r="E406" s="17"/>
    </row>
    <row r="407" spans="1:5" x14ac:dyDescent="0.2">
      <c r="A407" s="16" t="s">
        <v>433</v>
      </c>
      <c r="B407" s="46" t="s">
        <v>1414</v>
      </c>
      <c r="C407" s="47">
        <v>3.7618999999999998</v>
      </c>
      <c r="D407" s="44">
        <v>9.9</v>
      </c>
      <c r="E407" s="17"/>
    </row>
    <row r="408" spans="1:5" x14ac:dyDescent="0.2">
      <c r="A408" s="16" t="s">
        <v>434</v>
      </c>
      <c r="B408" s="46" t="s">
        <v>1415</v>
      </c>
      <c r="C408" s="47">
        <v>1.6527000000000001</v>
      </c>
      <c r="D408" s="44">
        <v>5.2</v>
      </c>
      <c r="E408" s="17"/>
    </row>
    <row r="409" spans="1:5" x14ac:dyDescent="0.2">
      <c r="A409" s="16" t="s">
        <v>435</v>
      </c>
      <c r="B409" s="46" t="s">
        <v>1416</v>
      </c>
      <c r="C409" s="47">
        <v>1.5411999999999999</v>
      </c>
      <c r="D409" s="44">
        <v>2.4</v>
      </c>
      <c r="E409" s="17"/>
    </row>
    <row r="410" spans="1:5" x14ac:dyDescent="0.2">
      <c r="A410" s="16" t="s">
        <v>436</v>
      </c>
      <c r="B410" s="46" t="s">
        <v>1417</v>
      </c>
      <c r="C410" s="47">
        <v>2.5958999999999999</v>
      </c>
      <c r="D410" s="44">
        <v>7.7</v>
      </c>
      <c r="E410" s="17"/>
    </row>
    <row r="411" spans="1:5" x14ac:dyDescent="0.2">
      <c r="A411" s="16" t="s">
        <v>437</v>
      </c>
      <c r="B411" s="46" t="s">
        <v>1418</v>
      </c>
      <c r="C411" s="47">
        <v>1.3355999999999999</v>
      </c>
      <c r="D411" s="44">
        <v>2.6</v>
      </c>
      <c r="E411" s="17"/>
    </row>
    <row r="412" spans="1:5" x14ac:dyDescent="0.2">
      <c r="A412" s="16" t="s">
        <v>438</v>
      </c>
      <c r="B412" s="46" t="s">
        <v>1419</v>
      </c>
      <c r="C412" s="47">
        <v>3.2454999999999998</v>
      </c>
      <c r="D412" s="44">
        <v>10</v>
      </c>
      <c r="E412" s="17"/>
    </row>
    <row r="413" spans="1:5" x14ac:dyDescent="0.2">
      <c r="A413" s="16" t="s">
        <v>439</v>
      </c>
      <c r="B413" s="46" t="s">
        <v>1420</v>
      </c>
      <c r="C413" s="47">
        <v>1.2801</v>
      </c>
      <c r="D413" s="44">
        <v>4.2700000000000005</v>
      </c>
      <c r="E413" s="17"/>
    </row>
    <row r="414" spans="1:5" x14ac:dyDescent="0.2">
      <c r="A414" s="16" t="s">
        <v>440</v>
      </c>
      <c r="B414" s="46" t="s">
        <v>1421</v>
      </c>
      <c r="C414" s="47">
        <v>1.2801</v>
      </c>
      <c r="D414" s="44">
        <v>2.9</v>
      </c>
      <c r="E414" s="17"/>
    </row>
    <row r="415" spans="1:5" x14ac:dyDescent="0.2">
      <c r="A415" s="16" t="s">
        <v>441</v>
      </c>
      <c r="B415" s="46" t="s">
        <v>1422</v>
      </c>
      <c r="C415" s="47">
        <v>2.5657000000000001</v>
      </c>
      <c r="D415" s="44">
        <v>8.5</v>
      </c>
      <c r="E415" s="17"/>
    </row>
    <row r="416" spans="1:5" x14ac:dyDescent="0.2">
      <c r="A416" s="16" t="s">
        <v>442</v>
      </c>
      <c r="B416" s="46" t="s">
        <v>1423</v>
      </c>
      <c r="C416" s="47">
        <v>1.7975000000000001</v>
      </c>
      <c r="D416" s="44">
        <v>5.6000000000000005</v>
      </c>
      <c r="E416" s="17"/>
    </row>
    <row r="417" spans="1:5" x14ac:dyDescent="0.2">
      <c r="A417" s="16" t="s">
        <v>443</v>
      </c>
      <c r="B417" s="46" t="s">
        <v>1424</v>
      </c>
      <c r="C417" s="47">
        <v>1.7894000000000001</v>
      </c>
      <c r="D417" s="44">
        <v>3</v>
      </c>
      <c r="E417" s="17"/>
    </row>
    <row r="418" spans="1:5" x14ac:dyDescent="0.2">
      <c r="A418" s="16" t="s">
        <v>444</v>
      </c>
      <c r="B418" s="46" t="s">
        <v>1425</v>
      </c>
      <c r="C418" s="47">
        <v>1.4278</v>
      </c>
      <c r="D418" s="44">
        <v>4.7</v>
      </c>
      <c r="E418" s="17"/>
    </row>
    <row r="419" spans="1:5" x14ac:dyDescent="0.2">
      <c r="A419" s="16" t="s">
        <v>445</v>
      </c>
      <c r="B419" s="46" t="s">
        <v>1426</v>
      </c>
      <c r="C419" s="47">
        <v>1.8785000000000001</v>
      </c>
      <c r="D419" s="44">
        <v>6</v>
      </c>
      <c r="E419" s="17"/>
    </row>
    <row r="420" spans="1:5" x14ac:dyDescent="0.2">
      <c r="A420" s="16" t="s">
        <v>446</v>
      </c>
      <c r="B420" s="46" t="s">
        <v>1427</v>
      </c>
      <c r="C420" s="47">
        <v>1.4666999999999999</v>
      </c>
      <c r="D420" s="44">
        <v>2.8000000000000003</v>
      </c>
      <c r="E420" s="17"/>
    </row>
    <row r="421" spans="1:5" x14ac:dyDescent="0.2">
      <c r="A421" s="16" t="s">
        <v>447</v>
      </c>
      <c r="B421" s="46" t="s">
        <v>1</v>
      </c>
      <c r="C421" s="47">
        <v>1.5373000000000001</v>
      </c>
      <c r="D421" s="44">
        <v>4.9000000000000004</v>
      </c>
      <c r="E421" s="17"/>
    </row>
    <row r="422" spans="1:5" x14ac:dyDescent="0.2">
      <c r="A422" s="16" t="s">
        <v>448</v>
      </c>
      <c r="B422" s="46" t="s">
        <v>1428</v>
      </c>
      <c r="C422" s="47">
        <v>2.9249999999999998</v>
      </c>
      <c r="D422" s="44">
        <v>6.5</v>
      </c>
      <c r="E422" s="17"/>
    </row>
    <row r="423" spans="1:5" x14ac:dyDescent="0.2">
      <c r="A423" s="16" t="s">
        <v>449</v>
      </c>
      <c r="B423" s="46" t="s">
        <v>1429</v>
      </c>
      <c r="C423" s="47">
        <v>1.7526999999999999</v>
      </c>
      <c r="D423" s="44">
        <v>3</v>
      </c>
      <c r="E423" s="17"/>
    </row>
    <row r="424" spans="1:5" x14ac:dyDescent="0.2">
      <c r="A424" s="16" t="s">
        <v>450</v>
      </c>
      <c r="B424" s="46" t="s">
        <v>1430</v>
      </c>
      <c r="C424" s="47">
        <v>1.6271</v>
      </c>
      <c r="D424" s="44">
        <v>2.5</v>
      </c>
      <c r="E424" s="17"/>
    </row>
    <row r="425" spans="1:5" x14ac:dyDescent="0.2">
      <c r="A425" s="16" t="s">
        <v>451</v>
      </c>
      <c r="B425" s="46" t="s">
        <v>1431</v>
      </c>
      <c r="C425" s="47">
        <v>1.2868999999999999</v>
      </c>
      <c r="D425" s="44">
        <v>4.5</v>
      </c>
      <c r="E425" s="17"/>
    </row>
    <row r="426" spans="1:5" x14ac:dyDescent="0.2">
      <c r="A426" s="16" t="s">
        <v>452</v>
      </c>
      <c r="B426" s="46" t="s">
        <v>1432</v>
      </c>
      <c r="C426" s="47">
        <v>1.0459000000000001</v>
      </c>
      <c r="D426" s="44">
        <v>2.9</v>
      </c>
      <c r="E426" s="17"/>
    </row>
    <row r="427" spans="1:5" x14ac:dyDescent="0.2">
      <c r="A427" s="16" t="s">
        <v>453</v>
      </c>
      <c r="B427" s="46" t="s">
        <v>1433</v>
      </c>
      <c r="C427" s="47">
        <v>3.1577000000000002</v>
      </c>
      <c r="D427" s="44">
        <v>8.5</v>
      </c>
      <c r="E427" s="17"/>
    </row>
    <row r="428" spans="1:5" x14ac:dyDescent="0.2">
      <c r="A428" s="16" t="s">
        <v>454</v>
      </c>
      <c r="B428" s="46" t="s">
        <v>1434</v>
      </c>
      <c r="C428" s="47">
        <v>2.0598000000000001</v>
      </c>
      <c r="D428" s="44">
        <v>4.8</v>
      </c>
      <c r="E428" s="17"/>
    </row>
    <row r="429" spans="1:5" x14ac:dyDescent="0.2">
      <c r="A429" s="16" t="s">
        <v>455</v>
      </c>
      <c r="B429" s="46" t="s">
        <v>1435</v>
      </c>
      <c r="C429" s="47">
        <v>0.9798</v>
      </c>
      <c r="D429" s="44">
        <v>2.44</v>
      </c>
      <c r="E429" s="17"/>
    </row>
    <row r="430" spans="1:5" x14ac:dyDescent="0.2">
      <c r="A430" s="16" t="s">
        <v>828</v>
      </c>
      <c r="B430" s="46" t="s">
        <v>1436</v>
      </c>
      <c r="C430" s="47">
        <v>3.7753999999999999</v>
      </c>
      <c r="D430" s="44">
        <v>7.5</v>
      </c>
      <c r="E430" s="17"/>
    </row>
    <row r="431" spans="1:5" x14ac:dyDescent="0.2">
      <c r="A431" s="16" t="s">
        <v>829</v>
      </c>
      <c r="B431" s="46" t="s">
        <v>1437</v>
      </c>
      <c r="C431" s="47">
        <v>1.3674999999999999</v>
      </c>
      <c r="D431" s="44">
        <v>3.61</v>
      </c>
      <c r="E431" s="17"/>
    </row>
    <row r="432" spans="1:5" x14ac:dyDescent="0.2">
      <c r="A432" s="16" t="s">
        <v>830</v>
      </c>
      <c r="B432" s="46" t="s">
        <v>1438</v>
      </c>
      <c r="C432" s="47">
        <v>1.3674999999999999</v>
      </c>
      <c r="D432" s="44">
        <v>2.5</v>
      </c>
      <c r="E432" s="17"/>
    </row>
    <row r="433" spans="1:5" x14ac:dyDescent="0.2">
      <c r="A433" s="16" t="s">
        <v>953</v>
      </c>
      <c r="B433" s="46" t="s">
        <v>954</v>
      </c>
      <c r="C433" s="47">
        <v>3.0577999999999999</v>
      </c>
      <c r="D433" s="44">
        <v>7.3</v>
      </c>
      <c r="E433" s="17"/>
    </row>
    <row r="434" spans="1:5" x14ac:dyDescent="0.2">
      <c r="A434" s="16" t="s">
        <v>955</v>
      </c>
      <c r="B434" s="46" t="s">
        <v>956</v>
      </c>
      <c r="C434" s="47">
        <v>1.7539</v>
      </c>
      <c r="D434" s="44">
        <v>3.92</v>
      </c>
      <c r="E434" s="17"/>
    </row>
    <row r="435" spans="1:5" x14ac:dyDescent="0.2">
      <c r="A435" s="16" t="s">
        <v>456</v>
      </c>
      <c r="B435" s="46" t="s">
        <v>1439</v>
      </c>
      <c r="C435" s="47">
        <v>1.4444999999999999</v>
      </c>
      <c r="D435" s="44">
        <v>5.4</v>
      </c>
      <c r="E435" s="17"/>
    </row>
    <row r="436" spans="1:5" x14ac:dyDescent="0.2">
      <c r="A436" s="16" t="s">
        <v>457</v>
      </c>
      <c r="B436" s="46" t="s">
        <v>1440</v>
      </c>
      <c r="C436" s="47">
        <v>0.4879</v>
      </c>
      <c r="D436" s="44">
        <v>2</v>
      </c>
      <c r="E436" s="17"/>
    </row>
    <row r="437" spans="1:5" x14ac:dyDescent="0.2">
      <c r="A437" s="16" t="s">
        <v>458</v>
      </c>
      <c r="B437" s="46" t="s">
        <v>1441</v>
      </c>
      <c r="C437" s="47">
        <v>1.306</v>
      </c>
      <c r="D437" s="44">
        <v>4.9000000000000004</v>
      </c>
      <c r="E437" s="17"/>
    </row>
    <row r="438" spans="1:5" x14ac:dyDescent="0.2">
      <c r="A438" s="16" t="s">
        <v>459</v>
      </c>
      <c r="B438" s="46" t="s">
        <v>1442</v>
      </c>
      <c r="C438" s="47">
        <v>0.78700000000000003</v>
      </c>
      <c r="D438" s="44">
        <v>3.3000000000000003</v>
      </c>
      <c r="E438" s="17"/>
    </row>
    <row r="439" spans="1:5" x14ac:dyDescent="0.2">
      <c r="A439" s="16" t="s">
        <v>460</v>
      </c>
      <c r="B439" s="46" t="s">
        <v>1443</v>
      </c>
      <c r="C439" s="47">
        <v>1.0061</v>
      </c>
      <c r="D439" s="44">
        <v>3.9</v>
      </c>
      <c r="E439" s="17"/>
    </row>
    <row r="440" spans="1:5" x14ac:dyDescent="0.2">
      <c r="A440" s="16" t="s">
        <v>461</v>
      </c>
      <c r="B440" s="46" t="s">
        <v>1444</v>
      </c>
      <c r="C440" s="47">
        <v>0.70509999999999995</v>
      </c>
      <c r="D440" s="44">
        <v>2.8000000000000003</v>
      </c>
      <c r="E440" s="17"/>
    </row>
    <row r="441" spans="1:5" x14ac:dyDescent="0.2">
      <c r="A441" s="16" t="s">
        <v>462</v>
      </c>
      <c r="B441" s="46" t="s">
        <v>1445</v>
      </c>
      <c r="C441" s="47">
        <v>2.0213999999999999</v>
      </c>
      <c r="D441" s="44">
        <v>8.1999999999999993</v>
      </c>
      <c r="E441" s="17"/>
    </row>
    <row r="442" spans="1:5" x14ac:dyDescent="0.2">
      <c r="A442" s="16" t="s">
        <v>463</v>
      </c>
      <c r="B442" s="46" t="s">
        <v>1446</v>
      </c>
      <c r="C442" s="47">
        <v>1.3637999999999999</v>
      </c>
      <c r="D442" s="44">
        <v>5.7</v>
      </c>
      <c r="E442" s="17"/>
    </row>
    <row r="443" spans="1:5" x14ac:dyDescent="0.2">
      <c r="A443" s="16" t="s">
        <v>464</v>
      </c>
      <c r="B443" s="46" t="s">
        <v>1447</v>
      </c>
      <c r="C443" s="47">
        <v>0.82850000000000001</v>
      </c>
      <c r="D443" s="44">
        <v>3.6</v>
      </c>
      <c r="E443" s="17"/>
    </row>
    <row r="444" spans="1:5" x14ac:dyDescent="0.2">
      <c r="A444" s="16" t="s">
        <v>465</v>
      </c>
      <c r="B444" s="46" t="s">
        <v>1448</v>
      </c>
      <c r="C444" s="47">
        <v>1.8513999999999999</v>
      </c>
      <c r="D444" s="44">
        <v>6.8</v>
      </c>
      <c r="E444" s="17"/>
    </row>
    <row r="445" spans="1:5" x14ac:dyDescent="0.2">
      <c r="A445" s="16" t="s">
        <v>466</v>
      </c>
      <c r="B445" s="46" t="s">
        <v>1449</v>
      </c>
      <c r="C445" s="47">
        <v>1.1029</v>
      </c>
      <c r="D445" s="44">
        <v>4.5</v>
      </c>
      <c r="E445" s="17"/>
    </row>
    <row r="446" spans="1:5" x14ac:dyDescent="0.2">
      <c r="A446" s="16" t="s">
        <v>467</v>
      </c>
      <c r="B446" s="46" t="s">
        <v>1450</v>
      </c>
      <c r="C446" s="47">
        <v>0.78810000000000002</v>
      </c>
      <c r="D446" s="44">
        <v>3.1</v>
      </c>
      <c r="E446" s="17"/>
    </row>
    <row r="447" spans="1:5" x14ac:dyDescent="0.2">
      <c r="A447" s="16" t="s">
        <v>468</v>
      </c>
      <c r="B447" s="46" t="s">
        <v>1451</v>
      </c>
      <c r="C447" s="47">
        <v>2.5407000000000002</v>
      </c>
      <c r="D447" s="44">
        <v>8.1</v>
      </c>
      <c r="E447" s="17"/>
    </row>
    <row r="448" spans="1:5" x14ac:dyDescent="0.2">
      <c r="A448" s="16" t="s">
        <v>469</v>
      </c>
      <c r="B448" s="46" t="s">
        <v>1452</v>
      </c>
      <c r="C448" s="47">
        <v>1.2210000000000001</v>
      </c>
      <c r="D448" s="44">
        <v>4.4000000000000004</v>
      </c>
      <c r="E448" s="17"/>
    </row>
    <row r="449" spans="1:5" x14ac:dyDescent="0.2">
      <c r="A449" s="16" t="s">
        <v>470</v>
      </c>
      <c r="B449" s="46" t="s">
        <v>1453</v>
      </c>
      <c r="C449" s="47">
        <v>0.76959999999999995</v>
      </c>
      <c r="D449" s="44">
        <v>3.8200000000000003</v>
      </c>
      <c r="E449" s="17"/>
    </row>
    <row r="450" spans="1:5" x14ac:dyDescent="0.2">
      <c r="A450" s="16" t="s">
        <v>471</v>
      </c>
      <c r="B450" s="46" t="s">
        <v>1454</v>
      </c>
      <c r="C450" s="47">
        <v>1.9646999999999999</v>
      </c>
      <c r="D450" s="44">
        <v>7.5</v>
      </c>
      <c r="E450" s="17"/>
    </row>
    <row r="451" spans="1:5" x14ac:dyDescent="0.2">
      <c r="A451" s="16" t="s">
        <v>472</v>
      </c>
      <c r="B451" s="46" t="s">
        <v>1455</v>
      </c>
      <c r="C451" s="47">
        <v>1.2272000000000001</v>
      </c>
      <c r="D451" s="44">
        <v>5.1000000000000005</v>
      </c>
      <c r="E451" s="17"/>
    </row>
    <row r="452" spans="1:5" x14ac:dyDescent="0.2">
      <c r="A452" s="16" t="s">
        <v>473</v>
      </c>
      <c r="B452" s="46" t="s">
        <v>1456</v>
      </c>
      <c r="C452" s="47">
        <v>1.0617000000000001</v>
      </c>
      <c r="D452" s="44">
        <v>3.6</v>
      </c>
      <c r="E452" s="17"/>
    </row>
    <row r="453" spans="1:5" x14ac:dyDescent="0.2">
      <c r="A453" s="16" t="s">
        <v>474</v>
      </c>
      <c r="B453" s="46" t="s">
        <v>1457</v>
      </c>
      <c r="C453" s="47">
        <v>1.6948000000000001</v>
      </c>
      <c r="D453" s="44">
        <v>5.9</v>
      </c>
      <c r="E453" s="17"/>
    </row>
    <row r="454" spans="1:5" x14ac:dyDescent="0.2">
      <c r="A454" s="16" t="s">
        <v>475</v>
      </c>
      <c r="B454" s="46" t="s">
        <v>1458</v>
      </c>
      <c r="C454" s="47">
        <v>0.8458</v>
      </c>
      <c r="D454" s="44">
        <v>3.14</v>
      </c>
      <c r="E454" s="17"/>
    </row>
    <row r="455" spans="1:5" x14ac:dyDescent="0.2">
      <c r="A455" s="16" t="s">
        <v>476</v>
      </c>
      <c r="B455" s="46" t="s">
        <v>1459</v>
      </c>
      <c r="C455" s="47">
        <v>1.3429</v>
      </c>
      <c r="D455" s="44">
        <v>5.4</v>
      </c>
      <c r="E455" s="17"/>
    </row>
    <row r="456" spans="1:5" x14ac:dyDescent="0.2">
      <c r="A456" s="16" t="s">
        <v>477</v>
      </c>
      <c r="B456" s="46" t="s">
        <v>1460</v>
      </c>
      <c r="C456" s="47">
        <v>0.62870000000000004</v>
      </c>
      <c r="D456" s="44">
        <v>4.13</v>
      </c>
      <c r="E456" s="17"/>
    </row>
    <row r="457" spans="1:5" x14ac:dyDescent="0.2">
      <c r="A457" s="16" t="s">
        <v>478</v>
      </c>
      <c r="B457" s="46" t="s">
        <v>1461</v>
      </c>
      <c r="C457" s="47">
        <v>1.3482000000000001</v>
      </c>
      <c r="D457" s="44">
        <v>5</v>
      </c>
      <c r="E457" s="17"/>
    </row>
    <row r="458" spans="1:5" x14ac:dyDescent="0.2">
      <c r="A458" s="16" t="s">
        <v>479</v>
      </c>
      <c r="B458" s="46" t="s">
        <v>1462</v>
      </c>
      <c r="C458" s="47">
        <v>0.81830000000000003</v>
      </c>
      <c r="D458" s="44">
        <v>3.1</v>
      </c>
      <c r="E458" s="17"/>
    </row>
    <row r="459" spans="1:5" x14ac:dyDescent="0.2">
      <c r="A459" s="16" t="s">
        <v>480</v>
      </c>
      <c r="B459" s="46" t="s">
        <v>1463</v>
      </c>
      <c r="C459" s="47">
        <v>1.4501999999999999</v>
      </c>
      <c r="D459" s="44">
        <v>5.9</v>
      </c>
      <c r="E459" s="17"/>
    </row>
    <row r="460" spans="1:5" x14ac:dyDescent="0.2">
      <c r="A460" s="16" t="s">
        <v>481</v>
      </c>
      <c r="B460" s="46" t="s">
        <v>1464</v>
      </c>
      <c r="C460" s="47">
        <v>0.64129999999999998</v>
      </c>
      <c r="D460" s="44">
        <v>2.96</v>
      </c>
      <c r="E460" s="17"/>
    </row>
    <row r="461" spans="1:5" x14ac:dyDescent="0.2">
      <c r="A461" s="16" t="s">
        <v>482</v>
      </c>
      <c r="B461" s="46" t="s">
        <v>1465</v>
      </c>
      <c r="C461" s="47">
        <v>1.8078000000000001</v>
      </c>
      <c r="D461" s="44">
        <v>6.7</v>
      </c>
      <c r="E461" s="17"/>
    </row>
    <row r="462" spans="1:5" x14ac:dyDescent="0.2">
      <c r="A462" s="16" t="s">
        <v>483</v>
      </c>
      <c r="B462" s="46" t="s">
        <v>1466</v>
      </c>
      <c r="C462" s="47">
        <v>1.1095999999999999</v>
      </c>
      <c r="D462" s="44">
        <v>4.9000000000000004</v>
      </c>
      <c r="E462" s="17"/>
    </row>
    <row r="463" spans="1:5" x14ac:dyDescent="0.2">
      <c r="A463" s="16" t="s">
        <v>484</v>
      </c>
      <c r="B463" s="46" t="s">
        <v>1467</v>
      </c>
      <c r="C463" s="47">
        <v>0.80030000000000001</v>
      </c>
      <c r="D463" s="44">
        <v>3.9</v>
      </c>
      <c r="E463" s="17"/>
    </row>
    <row r="464" spans="1:5" x14ac:dyDescent="0.2">
      <c r="A464" s="16" t="s">
        <v>485</v>
      </c>
      <c r="B464" s="46" t="s">
        <v>1468</v>
      </c>
      <c r="C464" s="47">
        <v>1.4815</v>
      </c>
      <c r="D464" s="44">
        <v>5.3</v>
      </c>
      <c r="E464" s="17"/>
    </row>
    <row r="465" spans="1:5" x14ac:dyDescent="0.2">
      <c r="A465" s="16" t="s">
        <v>486</v>
      </c>
      <c r="B465" s="46" t="s">
        <v>1469</v>
      </c>
      <c r="C465" s="47">
        <v>0.69499999999999995</v>
      </c>
      <c r="D465" s="44">
        <v>1.6</v>
      </c>
      <c r="E465" s="17"/>
    </row>
    <row r="466" spans="1:5" x14ac:dyDescent="0.2">
      <c r="A466" s="16" t="s">
        <v>487</v>
      </c>
      <c r="B466" s="46" t="s">
        <v>1470</v>
      </c>
      <c r="C466" s="47">
        <v>1.5731999999999999</v>
      </c>
      <c r="D466" s="44">
        <v>6.1000000000000005</v>
      </c>
      <c r="E466" s="17"/>
    </row>
    <row r="467" spans="1:5" x14ac:dyDescent="0.2">
      <c r="A467" s="16" t="s">
        <v>488</v>
      </c>
      <c r="B467" s="46" t="s">
        <v>1471</v>
      </c>
      <c r="C467" s="47">
        <v>1</v>
      </c>
      <c r="D467" s="44">
        <v>4.0999999999999996</v>
      </c>
      <c r="E467" s="17"/>
    </row>
    <row r="468" spans="1:5" x14ac:dyDescent="0.2">
      <c r="A468" s="16" t="s">
        <v>489</v>
      </c>
      <c r="B468" s="46" t="s">
        <v>1472</v>
      </c>
      <c r="C468" s="47">
        <v>0.75219999999999998</v>
      </c>
      <c r="D468" s="44">
        <v>3</v>
      </c>
      <c r="E468" s="17"/>
    </row>
    <row r="469" spans="1:5" x14ac:dyDescent="0.2">
      <c r="A469" s="16" t="s">
        <v>820</v>
      </c>
      <c r="B469" s="46" t="s">
        <v>1473</v>
      </c>
      <c r="C469" s="47">
        <v>2.9544000000000001</v>
      </c>
      <c r="D469" s="44">
        <v>9.9</v>
      </c>
      <c r="E469" s="17"/>
    </row>
    <row r="470" spans="1:5" x14ac:dyDescent="0.2">
      <c r="A470" s="16" t="s">
        <v>821</v>
      </c>
      <c r="B470" s="46" t="s">
        <v>1474</v>
      </c>
      <c r="C470" s="47">
        <v>1.4229000000000001</v>
      </c>
      <c r="D470" s="44">
        <v>6.8900000000000006</v>
      </c>
      <c r="E470" s="17"/>
    </row>
    <row r="471" spans="1:5" x14ac:dyDescent="0.2">
      <c r="A471" s="16" t="s">
        <v>822</v>
      </c>
      <c r="B471" s="46" t="s">
        <v>1475</v>
      </c>
      <c r="C471" s="47">
        <v>1.2190000000000001</v>
      </c>
      <c r="D471" s="44">
        <v>3.7</v>
      </c>
      <c r="E471" s="17"/>
    </row>
    <row r="472" spans="1:5" x14ac:dyDescent="0.2">
      <c r="A472" s="16" t="s">
        <v>490</v>
      </c>
      <c r="B472" s="46" t="s">
        <v>1476</v>
      </c>
      <c r="C472" s="47">
        <v>5.9455999999999998</v>
      </c>
      <c r="D472" s="44">
        <v>15.8</v>
      </c>
      <c r="E472" s="17"/>
    </row>
    <row r="473" spans="1:5" x14ac:dyDescent="0.2">
      <c r="A473" s="16" t="s">
        <v>491</v>
      </c>
      <c r="B473" s="46" t="s">
        <v>1477</v>
      </c>
      <c r="C473" s="47">
        <v>1.7557</v>
      </c>
      <c r="D473" s="44">
        <v>9.3800000000000008</v>
      </c>
      <c r="E473" s="17"/>
    </row>
    <row r="474" spans="1:5" x14ac:dyDescent="0.2">
      <c r="A474" s="16" t="s">
        <v>492</v>
      </c>
      <c r="B474" s="46" t="s">
        <v>1478</v>
      </c>
      <c r="C474" s="47">
        <v>1.7557</v>
      </c>
      <c r="D474" s="44">
        <v>5.9</v>
      </c>
      <c r="E474" s="17"/>
    </row>
    <row r="475" spans="1:5" x14ac:dyDescent="0.2">
      <c r="A475" s="16" t="s">
        <v>493</v>
      </c>
      <c r="B475" s="46" t="s">
        <v>1479</v>
      </c>
      <c r="C475" s="47">
        <v>5.7213000000000003</v>
      </c>
      <c r="D475" s="44">
        <v>14.6</v>
      </c>
      <c r="E475" s="17"/>
    </row>
    <row r="476" spans="1:5" x14ac:dyDescent="0.2">
      <c r="A476" s="16" t="s">
        <v>494</v>
      </c>
      <c r="B476" s="46" t="s">
        <v>1480</v>
      </c>
      <c r="C476" s="47">
        <v>2.6522000000000001</v>
      </c>
      <c r="D476" s="44">
        <v>6.5</v>
      </c>
      <c r="E476" s="17"/>
    </row>
    <row r="477" spans="1:5" x14ac:dyDescent="0.2">
      <c r="A477" s="16" t="s">
        <v>495</v>
      </c>
      <c r="B477" s="46" t="s">
        <v>1481</v>
      </c>
      <c r="C477" s="47">
        <v>1.7343999999999999</v>
      </c>
      <c r="D477" s="44">
        <v>3.7</v>
      </c>
      <c r="E477" s="17"/>
    </row>
    <row r="478" spans="1:5" x14ac:dyDescent="0.2">
      <c r="A478" s="16" t="s">
        <v>496</v>
      </c>
      <c r="B478" s="46" t="s">
        <v>1482</v>
      </c>
      <c r="C478" s="47">
        <v>3.1920000000000002</v>
      </c>
      <c r="D478" s="44">
        <v>9.8000000000000007</v>
      </c>
      <c r="E478" s="17"/>
    </row>
    <row r="479" spans="1:5" x14ac:dyDescent="0.2">
      <c r="A479" s="16" t="s">
        <v>497</v>
      </c>
      <c r="B479" s="46" t="s">
        <v>1483</v>
      </c>
      <c r="C479" s="47">
        <v>1.2943</v>
      </c>
      <c r="D479" s="44">
        <v>3.94</v>
      </c>
      <c r="E479" s="17"/>
    </row>
    <row r="480" spans="1:5" x14ac:dyDescent="0.2">
      <c r="A480" s="16" t="s">
        <v>498</v>
      </c>
      <c r="B480" s="46" t="s">
        <v>1484</v>
      </c>
      <c r="C480" s="47">
        <v>1.2943</v>
      </c>
      <c r="D480" s="44">
        <v>2.6</v>
      </c>
      <c r="E480" s="17"/>
    </row>
    <row r="481" spans="1:5" x14ac:dyDescent="0.2">
      <c r="A481" s="16" t="s">
        <v>499</v>
      </c>
      <c r="B481" s="46" t="s">
        <v>1485</v>
      </c>
      <c r="C481" s="47">
        <v>1.9596</v>
      </c>
      <c r="D481" s="44">
        <v>3.4</v>
      </c>
      <c r="E481" s="17"/>
    </row>
    <row r="482" spans="1:5" x14ac:dyDescent="0.2">
      <c r="A482" s="16" t="s">
        <v>500</v>
      </c>
      <c r="B482" s="46" t="s">
        <v>1486</v>
      </c>
      <c r="C482" s="47">
        <v>1.5301</v>
      </c>
      <c r="D482" s="44">
        <v>2</v>
      </c>
      <c r="E482" s="17"/>
    </row>
    <row r="483" spans="1:5" x14ac:dyDescent="0.2">
      <c r="A483" s="16" t="s">
        <v>501</v>
      </c>
      <c r="B483" s="46" t="s">
        <v>1487</v>
      </c>
      <c r="C483" s="47">
        <v>2.1631</v>
      </c>
      <c r="D483" s="44">
        <v>4.7</v>
      </c>
      <c r="E483" s="17"/>
    </row>
    <row r="484" spans="1:5" x14ac:dyDescent="0.2">
      <c r="A484" s="16" t="s">
        <v>502</v>
      </c>
      <c r="B484" s="46" t="s">
        <v>1488</v>
      </c>
      <c r="C484" s="47">
        <v>1.8647</v>
      </c>
      <c r="D484" s="44">
        <v>2.5</v>
      </c>
      <c r="E484" s="17"/>
    </row>
    <row r="485" spans="1:5" x14ac:dyDescent="0.2">
      <c r="A485" s="16" t="s">
        <v>503</v>
      </c>
      <c r="B485" s="46" t="s">
        <v>1489</v>
      </c>
      <c r="C485" s="47">
        <v>1.8068</v>
      </c>
      <c r="D485" s="44">
        <v>7.5</v>
      </c>
      <c r="E485" s="17"/>
    </row>
    <row r="486" spans="1:5" x14ac:dyDescent="0.2">
      <c r="A486" s="16" t="s">
        <v>504</v>
      </c>
      <c r="B486" s="46" t="s">
        <v>1490</v>
      </c>
      <c r="C486" s="47">
        <v>1.1666000000000001</v>
      </c>
      <c r="D486" s="44">
        <v>5.3</v>
      </c>
      <c r="E486" s="17"/>
    </row>
    <row r="487" spans="1:5" x14ac:dyDescent="0.2">
      <c r="A487" s="16" t="s">
        <v>505</v>
      </c>
      <c r="B487" s="46" t="s">
        <v>1491</v>
      </c>
      <c r="C487" s="47">
        <v>0.78380000000000005</v>
      </c>
      <c r="D487" s="44">
        <v>3.8000000000000003</v>
      </c>
      <c r="E487" s="17"/>
    </row>
    <row r="488" spans="1:5" x14ac:dyDescent="0.2">
      <c r="A488" s="16" t="s">
        <v>506</v>
      </c>
      <c r="B488" s="46" t="s">
        <v>1492</v>
      </c>
      <c r="C488" s="47">
        <v>2.1688000000000001</v>
      </c>
      <c r="D488" s="44">
        <v>7.7</v>
      </c>
      <c r="E488" s="17"/>
    </row>
    <row r="489" spans="1:5" x14ac:dyDescent="0.2">
      <c r="A489" s="16" t="s">
        <v>507</v>
      </c>
      <c r="B489" s="46" t="s">
        <v>1493</v>
      </c>
      <c r="C489" s="47">
        <v>1.1057999999999999</v>
      </c>
      <c r="D489" s="44">
        <v>4.6000000000000005</v>
      </c>
      <c r="E489" s="17"/>
    </row>
    <row r="490" spans="1:5" x14ac:dyDescent="0.2">
      <c r="A490" s="16" t="s">
        <v>508</v>
      </c>
      <c r="B490" s="46" t="s">
        <v>1494</v>
      </c>
      <c r="C490" s="47">
        <v>1.7055</v>
      </c>
      <c r="D490" s="44">
        <v>6.5</v>
      </c>
      <c r="E490" s="17"/>
    </row>
    <row r="491" spans="1:5" x14ac:dyDescent="0.2">
      <c r="A491" s="16" t="s">
        <v>509</v>
      </c>
      <c r="B491" s="46" t="s">
        <v>1495</v>
      </c>
      <c r="C491" s="47">
        <v>1.0818000000000001</v>
      </c>
      <c r="D491" s="44">
        <v>4.3</v>
      </c>
      <c r="E491" s="17"/>
    </row>
    <row r="492" spans="1:5" x14ac:dyDescent="0.2">
      <c r="A492" s="16" t="s">
        <v>510</v>
      </c>
      <c r="B492" s="46" t="s">
        <v>1496</v>
      </c>
      <c r="C492" s="47">
        <v>0.75719999999999998</v>
      </c>
      <c r="D492" s="44">
        <v>2.4</v>
      </c>
      <c r="E492" s="17"/>
    </row>
    <row r="493" spans="1:5" x14ac:dyDescent="0.2">
      <c r="A493" s="16" t="s">
        <v>511</v>
      </c>
      <c r="B493" s="46" t="s">
        <v>1497</v>
      </c>
      <c r="C493" s="47">
        <v>1.0544</v>
      </c>
      <c r="D493" s="44">
        <v>4.3</v>
      </c>
      <c r="E493" s="17"/>
    </row>
    <row r="494" spans="1:5" x14ac:dyDescent="0.2">
      <c r="A494" s="16" t="s">
        <v>512</v>
      </c>
      <c r="B494" s="46" t="s">
        <v>1498</v>
      </c>
      <c r="C494" s="47">
        <v>0.71289999999999998</v>
      </c>
      <c r="D494" s="44">
        <v>3.1</v>
      </c>
      <c r="E494" s="17"/>
    </row>
    <row r="495" spans="1:5" x14ac:dyDescent="0.2">
      <c r="A495" s="16" t="s">
        <v>513</v>
      </c>
      <c r="B495" s="46" t="s">
        <v>1499</v>
      </c>
      <c r="C495" s="47">
        <v>1.4596</v>
      </c>
      <c r="D495" s="44">
        <v>5.9</v>
      </c>
      <c r="E495" s="17"/>
    </row>
    <row r="496" spans="1:5" x14ac:dyDescent="0.2">
      <c r="A496" s="16" t="s">
        <v>514</v>
      </c>
      <c r="B496" s="46" t="s">
        <v>1500</v>
      </c>
      <c r="C496" s="47">
        <v>0.58989999999999998</v>
      </c>
      <c r="D496" s="44">
        <v>3.1</v>
      </c>
      <c r="E496" s="17"/>
    </row>
    <row r="497" spans="1:5" x14ac:dyDescent="0.2">
      <c r="A497" s="16" t="s">
        <v>515</v>
      </c>
      <c r="B497" s="46" t="s">
        <v>1501</v>
      </c>
      <c r="C497" s="47">
        <v>1.5285</v>
      </c>
      <c r="D497" s="44">
        <v>5.3</v>
      </c>
      <c r="E497" s="17"/>
    </row>
    <row r="498" spans="1:5" x14ac:dyDescent="0.2">
      <c r="A498" s="16" t="s">
        <v>516</v>
      </c>
      <c r="B498" s="46" t="s">
        <v>1502</v>
      </c>
      <c r="C498" s="47">
        <v>0.92200000000000004</v>
      </c>
      <c r="D498" s="44">
        <v>3.2</v>
      </c>
      <c r="E498" s="17"/>
    </row>
    <row r="499" spans="1:5" x14ac:dyDescent="0.2">
      <c r="A499" s="16" t="s">
        <v>517</v>
      </c>
      <c r="B499" s="46" t="s">
        <v>1503</v>
      </c>
      <c r="C499" s="47">
        <v>1.5545</v>
      </c>
      <c r="D499" s="44">
        <v>6.1000000000000005</v>
      </c>
      <c r="E499" s="17"/>
    </row>
    <row r="500" spans="1:5" x14ac:dyDescent="0.2">
      <c r="A500" s="16" t="s">
        <v>518</v>
      </c>
      <c r="B500" s="46" t="s">
        <v>1504</v>
      </c>
      <c r="C500" s="47">
        <v>0.56430000000000002</v>
      </c>
      <c r="D500" s="44">
        <v>3</v>
      </c>
      <c r="E500" s="17"/>
    </row>
    <row r="501" spans="1:5" x14ac:dyDescent="0.2">
      <c r="A501" s="16" t="s">
        <v>519</v>
      </c>
      <c r="B501" s="46" t="s">
        <v>1505</v>
      </c>
      <c r="C501" s="47">
        <v>2.38</v>
      </c>
      <c r="D501" s="44">
        <v>4.4000000000000004</v>
      </c>
      <c r="E501" s="17"/>
    </row>
    <row r="502" spans="1:5" x14ac:dyDescent="0.2">
      <c r="A502" s="16" t="s">
        <v>520</v>
      </c>
      <c r="B502" s="46" t="s">
        <v>1506</v>
      </c>
      <c r="C502" s="47">
        <v>0.98170000000000002</v>
      </c>
      <c r="D502" s="44">
        <v>2.2000000000000002</v>
      </c>
      <c r="E502" s="17"/>
    </row>
    <row r="503" spans="1:5" x14ac:dyDescent="0.2">
      <c r="A503" s="16" t="s">
        <v>521</v>
      </c>
      <c r="B503" s="46" t="s">
        <v>1507</v>
      </c>
      <c r="C503" s="47">
        <v>3.8127</v>
      </c>
      <c r="D503" s="44">
        <v>12</v>
      </c>
      <c r="E503" s="17"/>
    </row>
    <row r="504" spans="1:5" x14ac:dyDescent="0.2">
      <c r="A504" s="16" t="s">
        <v>522</v>
      </c>
      <c r="B504" s="46" t="s">
        <v>1508</v>
      </c>
      <c r="C504" s="47">
        <v>1.5981000000000001</v>
      </c>
      <c r="D504" s="44">
        <v>6.8100000000000005</v>
      </c>
      <c r="E504" s="17"/>
    </row>
    <row r="505" spans="1:5" x14ac:dyDescent="0.2">
      <c r="A505" s="16" t="s">
        <v>523</v>
      </c>
      <c r="B505" s="46" t="s">
        <v>1509</v>
      </c>
      <c r="C505" s="47">
        <v>1.1879</v>
      </c>
      <c r="D505" s="44">
        <v>4</v>
      </c>
      <c r="E505" s="17"/>
    </row>
    <row r="506" spans="1:5" x14ac:dyDescent="0.2">
      <c r="A506" s="16" t="s">
        <v>524</v>
      </c>
      <c r="B506" s="46" t="s">
        <v>1510</v>
      </c>
      <c r="C506" s="47">
        <v>2.9287000000000001</v>
      </c>
      <c r="D506" s="44">
        <v>4.7</v>
      </c>
      <c r="E506" s="17"/>
    </row>
    <row r="507" spans="1:5" x14ac:dyDescent="0.2">
      <c r="A507" s="16" t="s">
        <v>525</v>
      </c>
      <c r="B507" s="46" t="s">
        <v>1511</v>
      </c>
      <c r="C507" s="47">
        <v>1.0787</v>
      </c>
      <c r="D507" s="44">
        <v>2.5300000000000002</v>
      </c>
      <c r="E507" s="17"/>
    </row>
    <row r="508" spans="1:5" x14ac:dyDescent="0.2">
      <c r="A508" s="16" t="s">
        <v>526</v>
      </c>
      <c r="B508" s="46" t="s">
        <v>1512</v>
      </c>
      <c r="C508" s="47">
        <v>1.0256000000000001</v>
      </c>
      <c r="D508" s="44">
        <v>1.62</v>
      </c>
      <c r="E508" s="17"/>
    </row>
    <row r="509" spans="1:5" x14ac:dyDescent="0.2">
      <c r="A509" s="16" t="s">
        <v>527</v>
      </c>
      <c r="B509" s="46" t="s">
        <v>1513</v>
      </c>
      <c r="C509" s="47">
        <v>3.6674000000000002</v>
      </c>
      <c r="D509" s="44">
        <v>11.6</v>
      </c>
      <c r="E509" s="17"/>
    </row>
    <row r="510" spans="1:5" x14ac:dyDescent="0.2">
      <c r="A510" s="16" t="s">
        <v>528</v>
      </c>
      <c r="B510" s="46" t="s">
        <v>1514</v>
      </c>
      <c r="C510" s="47">
        <v>1.9087000000000001</v>
      </c>
      <c r="D510" s="44">
        <v>6.6000000000000005</v>
      </c>
      <c r="E510" s="17"/>
    </row>
    <row r="511" spans="1:5" x14ac:dyDescent="0.2">
      <c r="A511" s="16" t="s">
        <v>529</v>
      </c>
      <c r="B511" s="46" t="s">
        <v>1515</v>
      </c>
      <c r="C511" s="47">
        <v>1.0017</v>
      </c>
      <c r="D511" s="44">
        <v>3.1</v>
      </c>
      <c r="E511" s="17"/>
    </row>
    <row r="512" spans="1:5" x14ac:dyDescent="0.2">
      <c r="A512" s="16" t="s">
        <v>530</v>
      </c>
      <c r="B512" s="46" t="s">
        <v>1516</v>
      </c>
      <c r="C512" s="47">
        <v>2.9140000000000001</v>
      </c>
      <c r="D512" s="44">
        <v>7.2</v>
      </c>
      <c r="E512" s="17"/>
    </row>
    <row r="513" spans="1:5" x14ac:dyDescent="0.2">
      <c r="A513" s="16" t="s">
        <v>531</v>
      </c>
      <c r="B513" s="46" t="s">
        <v>1517</v>
      </c>
      <c r="C513" s="47">
        <v>1.6398999999999999</v>
      </c>
      <c r="D513" s="44">
        <v>2.9</v>
      </c>
      <c r="E513" s="17"/>
    </row>
    <row r="514" spans="1:5" x14ac:dyDescent="0.2">
      <c r="A514" s="16" t="s">
        <v>532</v>
      </c>
      <c r="B514" s="46" t="s">
        <v>1518</v>
      </c>
      <c r="C514" s="47">
        <v>0.78139999999999998</v>
      </c>
      <c r="D514" s="44">
        <v>2.8000000000000003</v>
      </c>
      <c r="E514" s="17"/>
    </row>
    <row r="515" spans="1:5" x14ac:dyDescent="0.2">
      <c r="A515" s="16" t="s">
        <v>533</v>
      </c>
      <c r="B515" s="46" t="s">
        <v>1519</v>
      </c>
      <c r="C515" s="47">
        <v>3.6913999999999998</v>
      </c>
      <c r="D515" s="44">
        <v>10.5</v>
      </c>
      <c r="E515" s="17"/>
    </row>
    <row r="516" spans="1:5" x14ac:dyDescent="0.2">
      <c r="A516" s="16" t="s">
        <v>534</v>
      </c>
      <c r="B516" s="46" t="s">
        <v>1520</v>
      </c>
      <c r="C516" s="47">
        <v>2.2725</v>
      </c>
      <c r="D516" s="44">
        <v>7.1000000000000005</v>
      </c>
      <c r="E516" s="17"/>
    </row>
    <row r="517" spans="1:5" x14ac:dyDescent="0.2">
      <c r="A517" s="16" t="s">
        <v>535</v>
      </c>
      <c r="B517" s="46" t="s">
        <v>1521</v>
      </c>
      <c r="C517" s="47">
        <v>1.4221999999999999</v>
      </c>
      <c r="D517" s="44">
        <v>2.9</v>
      </c>
      <c r="E517" s="17"/>
    </row>
    <row r="518" spans="1:5" x14ac:dyDescent="0.2">
      <c r="A518" s="16" t="s">
        <v>536</v>
      </c>
      <c r="B518" s="46" t="s">
        <v>1522</v>
      </c>
      <c r="C518" s="47">
        <v>0.95940000000000003</v>
      </c>
      <c r="D518" s="44">
        <v>3.75</v>
      </c>
      <c r="E518" s="17"/>
    </row>
    <row r="519" spans="1:5" x14ac:dyDescent="0.2">
      <c r="A519" s="16" t="s">
        <v>537</v>
      </c>
      <c r="B519" s="46" t="s">
        <v>1523</v>
      </c>
      <c r="C519" s="47">
        <v>0.61919999999999997</v>
      </c>
      <c r="D519" s="44">
        <v>2.5500000000000003</v>
      </c>
      <c r="E519" s="17"/>
    </row>
    <row r="520" spans="1:5" x14ac:dyDescent="0.2">
      <c r="A520" s="16" t="s">
        <v>538</v>
      </c>
      <c r="B520" s="46" t="s">
        <v>1524</v>
      </c>
      <c r="C520" s="47">
        <v>0.45479999999999998</v>
      </c>
      <c r="D520" s="44">
        <v>2.04</v>
      </c>
      <c r="E520" s="17"/>
    </row>
    <row r="521" spans="1:5" x14ac:dyDescent="0.2">
      <c r="A521" s="16" t="s">
        <v>539</v>
      </c>
      <c r="B521" s="46" t="s">
        <v>1525</v>
      </c>
      <c r="C521" s="47">
        <v>1.0001</v>
      </c>
      <c r="D521" s="44">
        <v>4.26</v>
      </c>
      <c r="E521" s="17"/>
    </row>
    <row r="522" spans="1:5" x14ac:dyDescent="0.2">
      <c r="A522" s="16" t="s">
        <v>540</v>
      </c>
      <c r="B522" s="46" t="s">
        <v>1526</v>
      </c>
      <c r="C522" s="47">
        <v>0.65549999999999997</v>
      </c>
      <c r="D522" s="44">
        <v>3.38</v>
      </c>
      <c r="E522" s="17"/>
    </row>
    <row r="523" spans="1:5" x14ac:dyDescent="0.2">
      <c r="A523" s="16" t="s">
        <v>541</v>
      </c>
      <c r="B523" s="46" t="s">
        <v>1527</v>
      </c>
      <c r="C523" s="47">
        <v>1.4213</v>
      </c>
      <c r="D523" s="44">
        <v>4.9000000000000004</v>
      </c>
      <c r="E523" s="17"/>
    </row>
    <row r="524" spans="1:5" x14ac:dyDescent="0.2">
      <c r="A524" s="16" t="s">
        <v>542</v>
      </c>
      <c r="B524" s="46" t="s">
        <v>1528</v>
      </c>
      <c r="C524" s="47">
        <v>1.6647000000000001</v>
      </c>
      <c r="D524" s="44">
        <v>6.4</v>
      </c>
      <c r="E524" s="17"/>
    </row>
    <row r="525" spans="1:5" x14ac:dyDescent="0.2">
      <c r="A525" s="16" t="s">
        <v>543</v>
      </c>
      <c r="B525" s="46" t="s">
        <v>1529</v>
      </c>
      <c r="C525" s="47">
        <v>1.0321</v>
      </c>
      <c r="D525" s="44">
        <v>4.3</v>
      </c>
      <c r="E525" s="17"/>
    </row>
    <row r="526" spans="1:5" x14ac:dyDescent="0.2">
      <c r="A526" s="16" t="s">
        <v>544</v>
      </c>
      <c r="B526" s="46" t="s">
        <v>1530</v>
      </c>
      <c r="C526" s="47">
        <v>0.75209999999999999</v>
      </c>
      <c r="D526" s="44">
        <v>3.1</v>
      </c>
      <c r="E526" s="17"/>
    </row>
    <row r="527" spans="1:5" x14ac:dyDescent="0.2">
      <c r="A527" s="16" t="s">
        <v>957</v>
      </c>
      <c r="B527" s="46" t="s">
        <v>958</v>
      </c>
      <c r="C527" s="47">
        <v>4.7032999999999996</v>
      </c>
      <c r="D527" s="44">
        <v>8.1</v>
      </c>
      <c r="E527" s="17"/>
    </row>
    <row r="528" spans="1:5" x14ac:dyDescent="0.2">
      <c r="A528" s="16" t="s">
        <v>959</v>
      </c>
      <c r="B528" s="46" t="s">
        <v>960</v>
      </c>
      <c r="C528" s="47">
        <v>3.5916000000000001</v>
      </c>
      <c r="D528" s="44">
        <v>6.4</v>
      </c>
      <c r="E528" s="17"/>
    </row>
    <row r="529" spans="1:5" x14ac:dyDescent="0.2">
      <c r="A529" s="16" t="s">
        <v>545</v>
      </c>
      <c r="B529" s="46" t="s">
        <v>1531</v>
      </c>
      <c r="C529" s="47">
        <v>5.1604999999999999</v>
      </c>
      <c r="D529" s="44">
        <v>7.33</v>
      </c>
      <c r="E529" s="17"/>
    </row>
    <row r="530" spans="1:5" x14ac:dyDescent="0.2">
      <c r="A530" s="16" t="s">
        <v>546</v>
      </c>
      <c r="B530" s="46" t="s">
        <v>1532</v>
      </c>
      <c r="C530" s="47">
        <v>5.6277999999999997</v>
      </c>
      <c r="D530" s="44">
        <v>13.1</v>
      </c>
      <c r="E530" s="17"/>
    </row>
    <row r="531" spans="1:5" x14ac:dyDescent="0.2">
      <c r="A531" s="16" t="s">
        <v>547</v>
      </c>
      <c r="B531" s="46" t="s">
        <v>1533</v>
      </c>
      <c r="C531" s="47">
        <v>2.8788999999999998</v>
      </c>
      <c r="D531" s="44">
        <v>6.4</v>
      </c>
      <c r="E531" s="17"/>
    </row>
    <row r="532" spans="1:5" x14ac:dyDescent="0.2">
      <c r="A532" s="16" t="s">
        <v>548</v>
      </c>
      <c r="B532" s="46" t="s">
        <v>1534</v>
      </c>
      <c r="C532" s="47">
        <v>2.1863000000000001</v>
      </c>
      <c r="D532" s="44">
        <v>4.0999999999999996</v>
      </c>
      <c r="E532" s="17"/>
    </row>
    <row r="533" spans="1:5" x14ac:dyDescent="0.2">
      <c r="A533" s="16" t="s">
        <v>549</v>
      </c>
      <c r="B533" s="46" t="s">
        <v>1535</v>
      </c>
      <c r="C533" s="47">
        <v>3.3475999999999999</v>
      </c>
      <c r="D533" s="44">
        <v>7.6000000000000005</v>
      </c>
      <c r="E533" s="17"/>
    </row>
    <row r="534" spans="1:5" x14ac:dyDescent="0.2">
      <c r="A534" s="16" t="s">
        <v>550</v>
      </c>
      <c r="B534" s="46" t="s">
        <v>1536</v>
      </c>
      <c r="C534" s="47">
        <v>1.3089</v>
      </c>
      <c r="D534" s="44">
        <v>2.83</v>
      </c>
      <c r="E534" s="17"/>
    </row>
    <row r="535" spans="1:5" x14ac:dyDescent="0.2">
      <c r="A535" s="16" t="s">
        <v>551</v>
      </c>
      <c r="B535" s="46" t="s">
        <v>1537</v>
      </c>
      <c r="C535" s="47">
        <v>1.3089</v>
      </c>
      <c r="D535" s="44">
        <v>2.1</v>
      </c>
      <c r="E535" s="17"/>
    </row>
    <row r="536" spans="1:5" x14ac:dyDescent="0.2">
      <c r="A536" s="16" t="s">
        <v>552</v>
      </c>
      <c r="B536" s="46" t="s">
        <v>1538</v>
      </c>
      <c r="C536" s="47">
        <v>2.6099000000000001</v>
      </c>
      <c r="D536" s="44">
        <v>7.9</v>
      </c>
      <c r="E536" s="17"/>
    </row>
    <row r="537" spans="1:5" x14ac:dyDescent="0.2">
      <c r="A537" s="16" t="s">
        <v>553</v>
      </c>
      <c r="B537" s="46" t="s">
        <v>1539</v>
      </c>
      <c r="C537" s="47">
        <v>0.97389999999999999</v>
      </c>
      <c r="D537" s="44">
        <v>2.84</v>
      </c>
      <c r="E537" s="17"/>
    </row>
    <row r="538" spans="1:5" x14ac:dyDescent="0.2">
      <c r="A538" s="16" t="s">
        <v>554</v>
      </c>
      <c r="B538" s="46" t="s">
        <v>1540</v>
      </c>
      <c r="C538" s="47">
        <v>0.84789999999999999</v>
      </c>
      <c r="D538" s="44">
        <v>1.84</v>
      </c>
      <c r="E538" s="17"/>
    </row>
    <row r="539" spans="1:5" x14ac:dyDescent="0.2">
      <c r="A539" s="16" t="s">
        <v>555</v>
      </c>
      <c r="B539" s="46" t="s">
        <v>1541</v>
      </c>
      <c r="C539" s="47">
        <v>3.0775999999999999</v>
      </c>
      <c r="D539" s="44">
        <v>10.1</v>
      </c>
      <c r="E539" s="17"/>
    </row>
    <row r="540" spans="1:5" x14ac:dyDescent="0.2">
      <c r="A540" s="16" t="s">
        <v>556</v>
      </c>
      <c r="B540" s="46" t="s">
        <v>1542</v>
      </c>
      <c r="C540" s="47">
        <v>1.5445</v>
      </c>
      <c r="D540" s="44">
        <v>4.6000000000000005</v>
      </c>
      <c r="E540" s="17"/>
    </row>
    <row r="541" spans="1:5" x14ac:dyDescent="0.2">
      <c r="A541" s="16" t="s">
        <v>557</v>
      </c>
      <c r="B541" s="46" t="s">
        <v>1543</v>
      </c>
      <c r="C541" s="47">
        <v>1.1411</v>
      </c>
      <c r="D541" s="44">
        <v>2.3000000000000003</v>
      </c>
      <c r="E541" s="17"/>
    </row>
    <row r="542" spans="1:5" x14ac:dyDescent="0.2">
      <c r="A542" s="16" t="s">
        <v>558</v>
      </c>
      <c r="B542" s="46" t="s">
        <v>1544</v>
      </c>
      <c r="C542" s="47">
        <v>3.0994000000000002</v>
      </c>
      <c r="D542" s="44">
        <v>9.8000000000000007</v>
      </c>
      <c r="E542" s="17"/>
    </row>
    <row r="543" spans="1:5" x14ac:dyDescent="0.2">
      <c r="A543" s="16" t="s">
        <v>559</v>
      </c>
      <c r="B543" s="46" t="s">
        <v>1545</v>
      </c>
      <c r="C543" s="47">
        <v>1.7439</v>
      </c>
      <c r="D543" s="44">
        <v>5</v>
      </c>
      <c r="E543" s="17"/>
    </row>
    <row r="544" spans="1:5" x14ac:dyDescent="0.2">
      <c r="A544" s="16" t="s">
        <v>560</v>
      </c>
      <c r="B544" s="46" t="s">
        <v>1546</v>
      </c>
      <c r="C544" s="47">
        <v>0.99650000000000005</v>
      </c>
      <c r="D544" s="44">
        <v>2.4</v>
      </c>
      <c r="E544" s="17"/>
    </row>
    <row r="545" spans="1:5" x14ac:dyDescent="0.2">
      <c r="A545" s="16" t="s">
        <v>561</v>
      </c>
      <c r="B545" s="46" t="s">
        <v>1547</v>
      </c>
      <c r="C545" s="47">
        <v>2.859</v>
      </c>
      <c r="D545" s="44">
        <v>9.1</v>
      </c>
      <c r="E545" s="17"/>
    </row>
    <row r="546" spans="1:5" x14ac:dyDescent="0.2">
      <c r="A546" s="16" t="s">
        <v>562</v>
      </c>
      <c r="B546" s="46" t="s">
        <v>1548</v>
      </c>
      <c r="C546" s="47">
        <v>1.5943000000000001</v>
      </c>
      <c r="D546" s="44">
        <v>4.9000000000000004</v>
      </c>
      <c r="E546" s="17"/>
    </row>
    <row r="547" spans="1:5" x14ac:dyDescent="0.2">
      <c r="A547" s="16" t="s">
        <v>563</v>
      </c>
      <c r="B547" s="46" t="s">
        <v>1549</v>
      </c>
      <c r="C547" s="47">
        <v>1.0001</v>
      </c>
      <c r="D547" s="44">
        <v>2.5</v>
      </c>
      <c r="E547" s="17"/>
    </row>
    <row r="548" spans="1:5" x14ac:dyDescent="0.2">
      <c r="A548" s="16" t="s">
        <v>564</v>
      </c>
      <c r="B548" s="46" t="s">
        <v>1550</v>
      </c>
      <c r="C548" s="47">
        <v>1.8549</v>
      </c>
      <c r="D548" s="44">
        <v>5.4</v>
      </c>
      <c r="E548" s="17"/>
    </row>
    <row r="549" spans="1:5" x14ac:dyDescent="0.2">
      <c r="A549" s="16" t="s">
        <v>565</v>
      </c>
      <c r="B549" s="46" t="s">
        <v>1551</v>
      </c>
      <c r="C549" s="47">
        <v>1.0549999999999999</v>
      </c>
      <c r="D549" s="44">
        <v>2.1</v>
      </c>
      <c r="E549" s="17"/>
    </row>
    <row r="550" spans="1:5" x14ac:dyDescent="0.2">
      <c r="A550" s="16" t="s">
        <v>566</v>
      </c>
      <c r="B550" s="46" t="s">
        <v>1552</v>
      </c>
      <c r="C550" s="47">
        <v>2.5653000000000001</v>
      </c>
      <c r="D550" s="44">
        <v>10.19</v>
      </c>
      <c r="E550" s="17"/>
    </row>
    <row r="551" spans="1:5" x14ac:dyDescent="0.2">
      <c r="A551" s="16" t="s">
        <v>567</v>
      </c>
      <c r="B551" s="46" t="s">
        <v>1553</v>
      </c>
      <c r="C551" s="47">
        <v>1.9444999999999999</v>
      </c>
      <c r="D551" s="44">
        <v>7.33</v>
      </c>
      <c r="E551" s="17"/>
    </row>
    <row r="552" spans="1:5" x14ac:dyDescent="0.2">
      <c r="A552" s="16" t="s">
        <v>568</v>
      </c>
      <c r="B552" s="46" t="s">
        <v>1554</v>
      </c>
      <c r="C552" s="47">
        <v>1.708</v>
      </c>
      <c r="D552" s="44">
        <v>3.8000000000000003</v>
      </c>
      <c r="E552" s="17"/>
    </row>
    <row r="553" spans="1:5" x14ac:dyDescent="0.2">
      <c r="A553" s="16" t="s">
        <v>569</v>
      </c>
      <c r="B553" s="46" t="s">
        <v>1555</v>
      </c>
      <c r="C553" s="47">
        <v>0.98209999999999997</v>
      </c>
      <c r="D553" s="44">
        <v>4.12</v>
      </c>
      <c r="E553" s="17"/>
    </row>
    <row r="554" spans="1:5" x14ac:dyDescent="0.2">
      <c r="A554" s="16" t="s">
        <v>570</v>
      </c>
      <c r="B554" s="46" t="s">
        <v>1556</v>
      </c>
      <c r="C554" s="47">
        <v>0.66949999999999998</v>
      </c>
      <c r="D554" s="44">
        <v>3.13</v>
      </c>
      <c r="E554" s="17"/>
    </row>
    <row r="555" spans="1:5" x14ac:dyDescent="0.2">
      <c r="A555" s="16" t="s">
        <v>571</v>
      </c>
      <c r="B555" s="46" t="s">
        <v>1557</v>
      </c>
      <c r="C555" s="47">
        <v>0.61250000000000004</v>
      </c>
      <c r="D555" s="44">
        <v>2.6</v>
      </c>
      <c r="E555" s="17"/>
    </row>
    <row r="556" spans="1:5" x14ac:dyDescent="0.2">
      <c r="A556" s="16" t="s">
        <v>572</v>
      </c>
      <c r="B556" s="46" t="s">
        <v>1558</v>
      </c>
      <c r="C556" s="47">
        <v>1.7195</v>
      </c>
      <c r="D556" s="44">
        <v>6.4</v>
      </c>
      <c r="E556" s="17"/>
    </row>
    <row r="557" spans="1:5" x14ac:dyDescent="0.2">
      <c r="A557" s="16" t="s">
        <v>573</v>
      </c>
      <c r="B557" s="46" t="s">
        <v>1559</v>
      </c>
      <c r="C557" s="47">
        <v>1.0530999999999999</v>
      </c>
      <c r="D557" s="44">
        <v>4.2</v>
      </c>
      <c r="E557" s="17"/>
    </row>
    <row r="558" spans="1:5" x14ac:dyDescent="0.2">
      <c r="A558" s="16" t="s">
        <v>574</v>
      </c>
      <c r="B558" s="46" t="s">
        <v>1560</v>
      </c>
      <c r="C558" s="47">
        <v>0.87749999999999995</v>
      </c>
      <c r="D558" s="44">
        <v>2.4</v>
      </c>
      <c r="E558" s="17"/>
    </row>
    <row r="559" spans="1:5" x14ac:dyDescent="0.2">
      <c r="A559" s="16" t="s">
        <v>575</v>
      </c>
      <c r="B559" s="46" t="s">
        <v>1561</v>
      </c>
      <c r="C559" s="47">
        <v>0.92549999999999999</v>
      </c>
      <c r="D559" s="44">
        <v>4.5200000000000005</v>
      </c>
      <c r="E559" s="17"/>
    </row>
    <row r="560" spans="1:5" x14ac:dyDescent="0.2">
      <c r="A560" s="16" t="s">
        <v>576</v>
      </c>
      <c r="B560" s="46" t="s">
        <v>1562</v>
      </c>
      <c r="C560" s="47">
        <v>0.57520000000000004</v>
      </c>
      <c r="D560" s="44">
        <v>2.65</v>
      </c>
      <c r="E560" s="17"/>
    </row>
    <row r="561" spans="1:5" x14ac:dyDescent="0.2">
      <c r="A561" s="16" t="s">
        <v>577</v>
      </c>
      <c r="B561" s="46" t="s">
        <v>1563</v>
      </c>
      <c r="C561" s="47">
        <v>1.4491000000000001</v>
      </c>
      <c r="D561" s="44">
        <v>5.2</v>
      </c>
      <c r="E561" s="17"/>
    </row>
    <row r="562" spans="1:5" x14ac:dyDescent="0.2">
      <c r="A562" s="16" t="s">
        <v>578</v>
      </c>
      <c r="B562" s="46" t="s">
        <v>1564</v>
      </c>
      <c r="C562" s="47">
        <v>0.58579999999999999</v>
      </c>
      <c r="D562" s="44">
        <v>2.0699999999999998</v>
      </c>
      <c r="E562" s="17"/>
    </row>
    <row r="563" spans="1:5" x14ac:dyDescent="0.2">
      <c r="A563" s="16" t="s">
        <v>579</v>
      </c>
      <c r="B563" s="46" t="s">
        <v>1565</v>
      </c>
      <c r="C563" s="47">
        <v>1.163</v>
      </c>
      <c r="D563" s="44">
        <v>4.7</v>
      </c>
      <c r="E563" s="17"/>
    </row>
    <row r="564" spans="1:5" x14ac:dyDescent="0.2">
      <c r="A564" s="16" t="s">
        <v>580</v>
      </c>
      <c r="B564" s="46" t="s">
        <v>1566</v>
      </c>
      <c r="C564" s="47">
        <v>0.70189999999999997</v>
      </c>
      <c r="D564" s="44">
        <v>2.9</v>
      </c>
      <c r="E564" s="17"/>
    </row>
    <row r="565" spans="1:5" x14ac:dyDescent="0.2">
      <c r="A565" s="16" t="s">
        <v>581</v>
      </c>
      <c r="B565" s="46" t="s">
        <v>1567</v>
      </c>
      <c r="C565" s="47">
        <v>1.0051000000000001</v>
      </c>
      <c r="D565" s="44">
        <v>3.5</v>
      </c>
      <c r="E565" s="17"/>
    </row>
    <row r="566" spans="1:5" x14ac:dyDescent="0.2">
      <c r="A566" s="16" t="s">
        <v>582</v>
      </c>
      <c r="B566" s="46" t="s">
        <v>1568</v>
      </c>
      <c r="C566" s="47">
        <v>1.2228000000000001</v>
      </c>
      <c r="D566" s="44">
        <v>6.5600000000000005</v>
      </c>
      <c r="E566" s="17"/>
    </row>
    <row r="567" spans="1:5" x14ac:dyDescent="0.2">
      <c r="A567" s="16" t="s">
        <v>583</v>
      </c>
      <c r="B567" s="46" t="s">
        <v>1569</v>
      </c>
      <c r="C567" s="47">
        <v>0.97089999999999999</v>
      </c>
      <c r="D567" s="44">
        <v>5.15</v>
      </c>
      <c r="E567" s="17"/>
    </row>
    <row r="568" spans="1:5" x14ac:dyDescent="0.2">
      <c r="A568" s="16" t="s">
        <v>584</v>
      </c>
      <c r="B568" s="46" t="s">
        <v>1570</v>
      </c>
      <c r="C568" s="47">
        <v>0.75029999999999997</v>
      </c>
      <c r="D568" s="44">
        <v>2.9</v>
      </c>
      <c r="E568" s="17"/>
    </row>
    <row r="569" spans="1:5" x14ac:dyDescent="0.2">
      <c r="A569" s="16" t="s">
        <v>585</v>
      </c>
      <c r="B569" s="46" t="s">
        <v>1571</v>
      </c>
      <c r="C569" s="47">
        <v>2.0207999999999999</v>
      </c>
      <c r="D569" s="44">
        <v>3.3000000000000003</v>
      </c>
      <c r="E569" s="17"/>
    </row>
    <row r="570" spans="1:5" x14ac:dyDescent="0.2">
      <c r="A570" s="16" t="s">
        <v>586</v>
      </c>
      <c r="B570" s="46" t="s">
        <v>1572</v>
      </c>
      <c r="C570" s="47">
        <v>1.5037</v>
      </c>
      <c r="D570" s="44">
        <v>1.5</v>
      </c>
      <c r="E570" s="17"/>
    </row>
    <row r="571" spans="1:5" x14ac:dyDescent="0.2">
      <c r="A571" s="16" t="s">
        <v>587</v>
      </c>
      <c r="B571" s="46" t="s">
        <v>1573</v>
      </c>
      <c r="C571" s="47">
        <v>2.4428999999999998</v>
      </c>
      <c r="D571" s="44">
        <v>7.4</v>
      </c>
      <c r="E571" s="17"/>
    </row>
    <row r="572" spans="1:5" x14ac:dyDescent="0.2">
      <c r="A572" s="16" t="s">
        <v>588</v>
      </c>
      <c r="B572" s="46" t="s">
        <v>1574</v>
      </c>
      <c r="C572" s="47">
        <v>1.4598</v>
      </c>
      <c r="D572" s="44">
        <v>2.5</v>
      </c>
      <c r="E572" s="17"/>
    </row>
    <row r="573" spans="1:5" x14ac:dyDescent="0.2">
      <c r="A573" s="16" t="s">
        <v>589</v>
      </c>
      <c r="B573" s="46" t="s">
        <v>1575</v>
      </c>
      <c r="C573" s="47">
        <v>2.0695000000000001</v>
      </c>
      <c r="D573" s="44">
        <v>7.2</v>
      </c>
      <c r="E573" s="17"/>
    </row>
    <row r="574" spans="1:5" x14ac:dyDescent="0.2">
      <c r="A574" s="16" t="s">
        <v>590</v>
      </c>
      <c r="B574" s="46" t="s">
        <v>1576</v>
      </c>
      <c r="C574" s="47">
        <v>1.2575000000000001</v>
      </c>
      <c r="D574" s="44">
        <v>3.5</v>
      </c>
      <c r="E574" s="17"/>
    </row>
    <row r="575" spans="1:5" x14ac:dyDescent="0.2">
      <c r="A575" s="16" t="s">
        <v>591</v>
      </c>
      <c r="B575" s="46" t="s">
        <v>1577</v>
      </c>
      <c r="C575" s="47">
        <v>1.5008999999999999</v>
      </c>
      <c r="D575" s="44">
        <v>3.9</v>
      </c>
      <c r="E575" s="17"/>
    </row>
    <row r="576" spans="1:5" x14ac:dyDescent="0.2">
      <c r="A576" s="16" t="s">
        <v>592</v>
      </c>
      <c r="B576" s="46" t="s">
        <v>1578</v>
      </c>
      <c r="C576" s="47">
        <v>0.97050000000000003</v>
      </c>
      <c r="D576" s="44">
        <v>1.8</v>
      </c>
      <c r="E576" s="17"/>
    </row>
    <row r="577" spans="1:5" x14ac:dyDescent="0.2">
      <c r="A577" s="16" t="s">
        <v>593</v>
      </c>
      <c r="B577" s="46" t="s">
        <v>1579</v>
      </c>
      <c r="C577" s="47">
        <v>2.2618</v>
      </c>
      <c r="D577" s="44">
        <v>7.4</v>
      </c>
      <c r="E577" s="17"/>
    </row>
    <row r="578" spans="1:5" x14ac:dyDescent="0.2">
      <c r="A578" s="16" t="s">
        <v>594</v>
      </c>
      <c r="B578" s="46" t="s">
        <v>1580</v>
      </c>
      <c r="C578" s="47">
        <v>1.3310999999999999</v>
      </c>
      <c r="D578" s="44">
        <v>1.7</v>
      </c>
      <c r="E578" s="17"/>
    </row>
    <row r="579" spans="1:5" x14ac:dyDescent="0.2">
      <c r="A579" s="16" t="s">
        <v>595</v>
      </c>
      <c r="B579" s="46" t="s">
        <v>1581</v>
      </c>
      <c r="C579" s="47">
        <v>1.7928999999999999</v>
      </c>
      <c r="D579" s="44">
        <v>4.8</v>
      </c>
      <c r="E579" s="17"/>
    </row>
    <row r="580" spans="1:5" x14ac:dyDescent="0.2">
      <c r="A580" s="16" t="s">
        <v>596</v>
      </c>
      <c r="B580" s="46" t="s">
        <v>1582</v>
      </c>
      <c r="C580" s="47">
        <v>1.2851999999999999</v>
      </c>
      <c r="D580" s="44">
        <v>2.3000000000000003</v>
      </c>
      <c r="E580" s="17"/>
    </row>
    <row r="581" spans="1:5" x14ac:dyDescent="0.2">
      <c r="A581" s="16" t="s">
        <v>597</v>
      </c>
      <c r="B581" s="46" t="s">
        <v>1583</v>
      </c>
      <c r="C581" s="47">
        <v>1.7194</v>
      </c>
      <c r="D581" s="44">
        <v>6.5</v>
      </c>
      <c r="E581" s="17"/>
    </row>
    <row r="582" spans="1:5" x14ac:dyDescent="0.2">
      <c r="A582" s="16" t="s">
        <v>598</v>
      </c>
      <c r="B582" s="46" t="s">
        <v>1584</v>
      </c>
      <c r="C582" s="47">
        <v>1.1671</v>
      </c>
      <c r="D582" s="44">
        <v>4.5</v>
      </c>
      <c r="E582" s="17"/>
    </row>
    <row r="583" spans="1:5" x14ac:dyDescent="0.2">
      <c r="A583" s="16" t="s">
        <v>599</v>
      </c>
      <c r="B583" s="46" t="s">
        <v>1585</v>
      </c>
      <c r="C583" s="47">
        <v>0.77490000000000003</v>
      </c>
      <c r="D583" s="44">
        <v>2.1</v>
      </c>
      <c r="E583" s="17"/>
    </row>
    <row r="584" spans="1:5" x14ac:dyDescent="0.2">
      <c r="A584" s="16" t="s">
        <v>600</v>
      </c>
      <c r="B584" s="46" t="s">
        <v>1586</v>
      </c>
      <c r="C584" s="47">
        <v>1.2653000000000001</v>
      </c>
      <c r="D584" s="44">
        <v>5.2</v>
      </c>
      <c r="E584" s="17"/>
    </row>
    <row r="585" spans="1:5" x14ac:dyDescent="0.2">
      <c r="A585" s="16" t="s">
        <v>601</v>
      </c>
      <c r="B585" s="46" t="s">
        <v>1587</v>
      </c>
      <c r="C585" s="47">
        <v>0.78149999999999997</v>
      </c>
      <c r="D585" s="44">
        <v>3.1</v>
      </c>
      <c r="E585" s="17"/>
    </row>
    <row r="586" spans="1:5" x14ac:dyDescent="0.2">
      <c r="A586" s="16" t="s">
        <v>602</v>
      </c>
      <c r="B586" s="46" t="s">
        <v>1588</v>
      </c>
      <c r="C586" s="47">
        <v>1.4552</v>
      </c>
      <c r="D586" s="44">
        <v>5.9</v>
      </c>
      <c r="E586" s="17"/>
    </row>
    <row r="587" spans="1:5" x14ac:dyDescent="0.2">
      <c r="A587" s="16" t="s">
        <v>603</v>
      </c>
      <c r="B587" s="46" t="s">
        <v>1589</v>
      </c>
      <c r="C587" s="47">
        <v>0.83220000000000005</v>
      </c>
      <c r="D587" s="44">
        <v>3.6</v>
      </c>
      <c r="E587" s="17"/>
    </row>
    <row r="588" spans="1:5" x14ac:dyDescent="0.2">
      <c r="A588" s="16" t="s">
        <v>604</v>
      </c>
      <c r="B588" s="46" t="s">
        <v>1590</v>
      </c>
      <c r="C588" s="47">
        <v>1.0915999999999999</v>
      </c>
      <c r="D588" s="44">
        <v>4.5</v>
      </c>
      <c r="E588" s="17"/>
    </row>
    <row r="589" spans="1:5" x14ac:dyDescent="0.2">
      <c r="A589" s="16" t="s">
        <v>605</v>
      </c>
      <c r="B589" s="46" t="s">
        <v>1591</v>
      </c>
      <c r="C589" s="47">
        <v>0.66420000000000001</v>
      </c>
      <c r="D589" s="44">
        <v>2.4</v>
      </c>
      <c r="E589" s="17"/>
    </row>
    <row r="590" spans="1:5" x14ac:dyDescent="0.2">
      <c r="A590" s="16" t="s">
        <v>606</v>
      </c>
      <c r="B590" s="46" t="s">
        <v>1592</v>
      </c>
      <c r="C590" s="47">
        <v>2.2132000000000001</v>
      </c>
      <c r="D590" s="44">
        <v>4.8</v>
      </c>
      <c r="E590" s="17"/>
    </row>
    <row r="591" spans="1:5" x14ac:dyDescent="0.2">
      <c r="A591" s="16" t="s">
        <v>607</v>
      </c>
      <c r="B591" s="46" t="s">
        <v>1593</v>
      </c>
      <c r="C591" s="47">
        <v>1.2885</v>
      </c>
      <c r="D591" s="44">
        <v>2</v>
      </c>
      <c r="E591" s="17"/>
    </row>
    <row r="592" spans="1:5" x14ac:dyDescent="0.2">
      <c r="A592" s="16" t="s">
        <v>608</v>
      </c>
      <c r="B592" s="46" t="s">
        <v>1594</v>
      </c>
      <c r="C592" s="47">
        <v>4.3197999999999999</v>
      </c>
      <c r="D592" s="44">
        <v>10.6</v>
      </c>
      <c r="E592" s="17"/>
    </row>
    <row r="593" spans="1:5" x14ac:dyDescent="0.2">
      <c r="A593" s="16" t="s">
        <v>609</v>
      </c>
      <c r="B593" s="46" t="s">
        <v>1595</v>
      </c>
      <c r="C593" s="47">
        <v>2.0493999999999999</v>
      </c>
      <c r="D593" s="44">
        <v>4.7</v>
      </c>
      <c r="E593" s="17"/>
    </row>
    <row r="594" spans="1:5" x14ac:dyDescent="0.2">
      <c r="A594" s="16" t="s">
        <v>610</v>
      </c>
      <c r="B594" s="46" t="s">
        <v>1596</v>
      </c>
      <c r="C594" s="47">
        <v>1.4218</v>
      </c>
      <c r="D594" s="44">
        <v>2.6</v>
      </c>
      <c r="E594" s="17"/>
    </row>
    <row r="595" spans="1:5" x14ac:dyDescent="0.2">
      <c r="A595" s="16" t="s">
        <v>611</v>
      </c>
      <c r="B595" s="46" t="s">
        <v>1597</v>
      </c>
      <c r="C595" s="47">
        <v>3.9521999999999999</v>
      </c>
      <c r="D595" s="44">
        <v>9.5</v>
      </c>
      <c r="E595" s="17"/>
    </row>
    <row r="596" spans="1:5" x14ac:dyDescent="0.2">
      <c r="A596" s="16" t="s">
        <v>612</v>
      </c>
      <c r="B596" s="46" t="s">
        <v>1598</v>
      </c>
      <c r="C596" s="47">
        <v>1.8254999999999999</v>
      </c>
      <c r="D596" s="44">
        <v>3.5</v>
      </c>
      <c r="E596" s="17"/>
    </row>
    <row r="597" spans="1:5" x14ac:dyDescent="0.2">
      <c r="A597" s="16" t="s">
        <v>613</v>
      </c>
      <c r="B597" s="46" t="s">
        <v>1599</v>
      </c>
      <c r="C597" s="47">
        <v>1.3297000000000001</v>
      </c>
      <c r="D597" s="44">
        <v>1.9000000000000001</v>
      </c>
      <c r="E597" s="17"/>
    </row>
    <row r="598" spans="1:5" x14ac:dyDescent="0.2">
      <c r="A598" s="16" t="s">
        <v>614</v>
      </c>
      <c r="B598" s="46" t="s">
        <v>1600</v>
      </c>
      <c r="C598" s="47">
        <v>1.0081</v>
      </c>
      <c r="D598" s="44">
        <v>2.4500000000000002</v>
      </c>
      <c r="E598" s="17"/>
    </row>
    <row r="599" spans="1:5" x14ac:dyDescent="0.2">
      <c r="A599" s="16" t="s">
        <v>615</v>
      </c>
      <c r="B599" s="46" t="s">
        <v>1601</v>
      </c>
      <c r="C599" s="47">
        <v>0.84809999999999997</v>
      </c>
      <c r="D599" s="44">
        <v>2.3199999999999998</v>
      </c>
      <c r="E599" s="17"/>
    </row>
    <row r="600" spans="1:5" x14ac:dyDescent="0.2">
      <c r="A600" s="16" t="s">
        <v>616</v>
      </c>
      <c r="B600" s="46" t="s">
        <v>1602</v>
      </c>
      <c r="C600" s="47">
        <v>1.9226000000000001</v>
      </c>
      <c r="D600" s="44">
        <v>6.2</v>
      </c>
      <c r="E600" s="17"/>
    </row>
    <row r="601" spans="1:5" x14ac:dyDescent="0.2">
      <c r="A601" s="16" t="s">
        <v>617</v>
      </c>
      <c r="B601" s="46" t="s">
        <v>1603</v>
      </c>
      <c r="C601" s="47">
        <v>1.1655</v>
      </c>
      <c r="D601" s="44">
        <v>2.5</v>
      </c>
      <c r="E601" s="17"/>
    </row>
    <row r="602" spans="1:5" x14ac:dyDescent="0.2">
      <c r="A602" s="16" t="s">
        <v>618</v>
      </c>
      <c r="B602" s="46" t="s">
        <v>1604</v>
      </c>
      <c r="C602" s="47">
        <v>1.5833999999999999</v>
      </c>
      <c r="D602" s="44">
        <v>4.9000000000000004</v>
      </c>
      <c r="E602" s="17"/>
    </row>
    <row r="603" spans="1:5" x14ac:dyDescent="0.2">
      <c r="A603" s="16" t="s">
        <v>619</v>
      </c>
      <c r="B603" s="46" t="s">
        <v>1605</v>
      </c>
      <c r="C603" s="47">
        <v>0.99109999999999998</v>
      </c>
      <c r="D603" s="44">
        <v>1.9000000000000001</v>
      </c>
      <c r="E603" s="17"/>
    </row>
    <row r="604" spans="1:5" x14ac:dyDescent="0.2">
      <c r="A604" s="16" t="s">
        <v>620</v>
      </c>
      <c r="B604" s="46" t="s">
        <v>1606</v>
      </c>
      <c r="C604" s="47">
        <v>1.4353</v>
      </c>
      <c r="D604" s="44">
        <v>2</v>
      </c>
      <c r="E604" s="17"/>
    </row>
    <row r="605" spans="1:5" x14ac:dyDescent="0.2">
      <c r="A605" s="16" t="s">
        <v>621</v>
      </c>
      <c r="B605" s="46" t="s">
        <v>1607</v>
      </c>
      <c r="C605" s="47">
        <v>2.5585</v>
      </c>
      <c r="D605" s="44">
        <v>7.3</v>
      </c>
      <c r="E605" s="17"/>
    </row>
    <row r="606" spans="1:5" x14ac:dyDescent="0.2">
      <c r="A606" s="16" t="s">
        <v>622</v>
      </c>
      <c r="B606" s="46" t="s">
        <v>1608</v>
      </c>
      <c r="C606" s="47">
        <v>1.4453</v>
      </c>
      <c r="D606" s="44">
        <v>3.1</v>
      </c>
      <c r="E606" s="17"/>
    </row>
    <row r="607" spans="1:5" x14ac:dyDescent="0.2">
      <c r="A607" s="16" t="s">
        <v>623</v>
      </c>
      <c r="B607" s="46" t="s">
        <v>1609</v>
      </c>
      <c r="C607" s="47">
        <v>1.7591000000000001</v>
      </c>
      <c r="D607" s="44">
        <v>6.6000000000000005</v>
      </c>
      <c r="E607" s="17"/>
    </row>
    <row r="608" spans="1:5" x14ac:dyDescent="0.2">
      <c r="A608" s="16" t="s">
        <v>624</v>
      </c>
      <c r="B608" s="46" t="s">
        <v>1610</v>
      </c>
      <c r="C608" s="47">
        <v>1.0949</v>
      </c>
      <c r="D608" s="44">
        <v>4.2</v>
      </c>
      <c r="E608" s="17"/>
    </row>
    <row r="609" spans="1:5" x14ac:dyDescent="0.2">
      <c r="A609" s="16" t="s">
        <v>625</v>
      </c>
      <c r="B609" s="46" t="s">
        <v>1611</v>
      </c>
      <c r="C609" s="47">
        <v>1.0096000000000001</v>
      </c>
      <c r="D609" s="44">
        <v>2.4</v>
      </c>
      <c r="E609" s="17"/>
    </row>
    <row r="610" spans="1:5" x14ac:dyDescent="0.2">
      <c r="A610" s="16" t="s">
        <v>626</v>
      </c>
      <c r="B610" s="46" t="s">
        <v>1612</v>
      </c>
      <c r="C610" s="47">
        <v>1.3897999999999999</v>
      </c>
      <c r="D610" s="44">
        <v>6</v>
      </c>
      <c r="E610" s="17"/>
    </row>
    <row r="611" spans="1:5" x14ac:dyDescent="0.2">
      <c r="A611" s="16" t="s">
        <v>627</v>
      </c>
      <c r="B611" s="46" t="s">
        <v>1613</v>
      </c>
      <c r="C611" s="47">
        <v>0.75290000000000001</v>
      </c>
      <c r="D611" s="44">
        <v>3.09</v>
      </c>
      <c r="E611" s="17"/>
    </row>
    <row r="612" spans="1:5" x14ac:dyDescent="0.2">
      <c r="A612" s="16" t="s">
        <v>628</v>
      </c>
      <c r="B612" s="46" t="s">
        <v>1614</v>
      </c>
      <c r="C612" s="47">
        <v>0.62829999999999997</v>
      </c>
      <c r="D612" s="44">
        <v>3</v>
      </c>
      <c r="E612" s="17"/>
    </row>
    <row r="613" spans="1:5" x14ac:dyDescent="0.2">
      <c r="A613" s="16" t="s">
        <v>629</v>
      </c>
      <c r="B613" s="46" t="s">
        <v>1615</v>
      </c>
      <c r="C613" s="47">
        <v>0.97899999999999998</v>
      </c>
      <c r="D613" s="44">
        <v>3.5</v>
      </c>
      <c r="E613" s="17"/>
    </row>
    <row r="614" spans="1:5" x14ac:dyDescent="0.2">
      <c r="A614" s="16" t="s">
        <v>630</v>
      </c>
      <c r="B614" s="46" t="s">
        <v>1616</v>
      </c>
      <c r="C614" s="47">
        <v>0.57289999999999996</v>
      </c>
      <c r="D614" s="44">
        <v>1.8</v>
      </c>
      <c r="E614" s="17"/>
    </row>
    <row r="615" spans="1:5" x14ac:dyDescent="0.2">
      <c r="A615" s="16" t="s">
        <v>631</v>
      </c>
      <c r="B615" s="46" t="s">
        <v>1617</v>
      </c>
      <c r="C615" s="47">
        <v>0.54020000000000001</v>
      </c>
      <c r="D615" s="44">
        <v>2.9</v>
      </c>
      <c r="E615" s="17"/>
    </row>
    <row r="616" spans="1:5" x14ac:dyDescent="0.2">
      <c r="A616" s="16" t="s">
        <v>632</v>
      </c>
      <c r="B616" s="46" t="s">
        <v>1618</v>
      </c>
      <c r="C616" s="47">
        <v>1.1195999999999999</v>
      </c>
      <c r="D616" s="44">
        <v>3.24</v>
      </c>
      <c r="E616" s="17"/>
    </row>
    <row r="617" spans="1:5" x14ac:dyDescent="0.2">
      <c r="A617" s="16" t="s">
        <v>633</v>
      </c>
      <c r="B617" s="46" t="s">
        <v>1619</v>
      </c>
      <c r="C617" s="47">
        <v>0.51600000000000001</v>
      </c>
      <c r="D617" s="44">
        <v>1.6500000000000001</v>
      </c>
      <c r="E617" s="17"/>
    </row>
    <row r="618" spans="1:5" x14ac:dyDescent="0.2">
      <c r="A618" s="16" t="s">
        <v>634</v>
      </c>
      <c r="B618" s="46" t="s">
        <v>1620</v>
      </c>
      <c r="C618" s="47">
        <v>0.45129999999999998</v>
      </c>
      <c r="D618" s="44">
        <v>2.2600000000000002</v>
      </c>
      <c r="E618" s="17"/>
    </row>
    <row r="619" spans="1:5" x14ac:dyDescent="0.2">
      <c r="A619" s="16" t="s">
        <v>635</v>
      </c>
      <c r="B619" s="46" t="s">
        <v>1621</v>
      </c>
      <c r="C619" s="47">
        <v>1.0316000000000001</v>
      </c>
      <c r="D619" s="44">
        <v>3</v>
      </c>
      <c r="E619" s="17"/>
    </row>
    <row r="620" spans="1:5" x14ac:dyDescent="0.2">
      <c r="A620" s="16" t="s">
        <v>890</v>
      </c>
      <c r="B620" s="46" t="s">
        <v>1622</v>
      </c>
      <c r="C620" s="47">
        <v>1.9543999999999999</v>
      </c>
      <c r="D620" s="44">
        <v>8</v>
      </c>
      <c r="E620" s="17"/>
    </row>
    <row r="621" spans="1:5" x14ac:dyDescent="0.2">
      <c r="A621" s="16" t="s">
        <v>891</v>
      </c>
      <c r="B621" s="46" t="s">
        <v>1623</v>
      </c>
      <c r="C621" s="47">
        <v>0.77290000000000003</v>
      </c>
      <c r="D621" s="44">
        <v>4.6399999999999997</v>
      </c>
      <c r="E621" s="17"/>
    </row>
    <row r="622" spans="1:5" x14ac:dyDescent="0.2">
      <c r="A622" s="16" t="s">
        <v>892</v>
      </c>
      <c r="B622" s="46" t="s">
        <v>1624</v>
      </c>
      <c r="C622" s="47">
        <v>0.64870000000000005</v>
      </c>
      <c r="D622" s="44">
        <v>3.23</v>
      </c>
      <c r="E622" s="17"/>
    </row>
    <row r="623" spans="1:5" x14ac:dyDescent="0.2">
      <c r="A623" s="16" t="s">
        <v>893</v>
      </c>
      <c r="B623" s="46" t="s">
        <v>1625</v>
      </c>
      <c r="C623" s="47">
        <v>0.82189999999999996</v>
      </c>
      <c r="D623" s="44">
        <v>4.53</v>
      </c>
      <c r="E623" s="17"/>
    </row>
    <row r="624" spans="1:5" x14ac:dyDescent="0.2">
      <c r="A624" s="16" t="s">
        <v>894</v>
      </c>
      <c r="B624" s="46" t="s">
        <v>1626</v>
      </c>
      <c r="C624" s="47">
        <v>0.69879999999999998</v>
      </c>
      <c r="D624" s="44">
        <v>3.94</v>
      </c>
      <c r="E624" s="17"/>
    </row>
    <row r="625" spans="1:5" x14ac:dyDescent="0.2">
      <c r="A625" s="16" t="s">
        <v>895</v>
      </c>
      <c r="B625" s="46" t="s">
        <v>1627</v>
      </c>
      <c r="C625" s="47">
        <v>0.60870000000000002</v>
      </c>
      <c r="D625" s="44">
        <v>3.52</v>
      </c>
      <c r="E625" s="17"/>
    </row>
    <row r="626" spans="1:5" x14ac:dyDescent="0.2">
      <c r="A626" s="16" t="s">
        <v>636</v>
      </c>
      <c r="B626" s="46" t="s">
        <v>1628</v>
      </c>
      <c r="C626" s="47">
        <v>1.8492</v>
      </c>
      <c r="D626" s="44">
        <v>1.8</v>
      </c>
      <c r="E626" s="17"/>
    </row>
    <row r="627" spans="1:5" x14ac:dyDescent="0.2">
      <c r="A627" s="16" t="s">
        <v>637</v>
      </c>
      <c r="B627" s="46" t="s">
        <v>1629</v>
      </c>
      <c r="C627" s="47">
        <v>7.2918000000000003</v>
      </c>
      <c r="D627" s="44">
        <v>33.96</v>
      </c>
      <c r="E627" s="17"/>
    </row>
    <row r="628" spans="1:5" x14ac:dyDescent="0.2">
      <c r="A628" s="16" t="s">
        <v>638</v>
      </c>
      <c r="B628" s="46" t="s">
        <v>1630</v>
      </c>
      <c r="C628" s="47">
        <v>2.2477</v>
      </c>
      <c r="D628" s="44">
        <v>15.72</v>
      </c>
      <c r="E628" s="17"/>
    </row>
    <row r="629" spans="1:5" x14ac:dyDescent="0.2">
      <c r="A629" s="16" t="s">
        <v>639</v>
      </c>
      <c r="B629" s="46" t="s">
        <v>1631</v>
      </c>
      <c r="C629" s="47">
        <v>0.66239999999999999</v>
      </c>
      <c r="D629" s="44">
        <v>5.33</v>
      </c>
      <c r="E629" s="17"/>
    </row>
    <row r="630" spans="1:5" x14ac:dyDescent="0.2">
      <c r="A630" s="16" t="s">
        <v>640</v>
      </c>
      <c r="B630" s="46" t="s">
        <v>1632</v>
      </c>
      <c r="C630" s="47">
        <v>0.93140000000000001</v>
      </c>
      <c r="D630" s="44">
        <v>5.8100000000000005</v>
      </c>
      <c r="E630" s="17"/>
    </row>
    <row r="631" spans="1:5" x14ac:dyDescent="0.2">
      <c r="A631" s="16" t="s">
        <v>641</v>
      </c>
      <c r="B631" s="46" t="s">
        <v>1633</v>
      </c>
      <c r="C631" s="47">
        <v>0.1983</v>
      </c>
      <c r="D631" s="44">
        <v>2.2600000000000002</v>
      </c>
      <c r="E631" s="17"/>
    </row>
    <row r="632" spans="1:5" x14ac:dyDescent="0.2">
      <c r="A632" s="16" t="s">
        <v>642</v>
      </c>
      <c r="B632" s="46" t="s">
        <v>1634</v>
      </c>
      <c r="C632" s="47">
        <v>0.12839999999999999</v>
      </c>
      <c r="D632" s="44">
        <v>1.7</v>
      </c>
      <c r="E632" s="17"/>
    </row>
    <row r="633" spans="1:5" x14ac:dyDescent="0.2">
      <c r="A633" s="16" t="s">
        <v>896</v>
      </c>
      <c r="B633" s="46" t="s">
        <v>1635</v>
      </c>
      <c r="C633" s="47">
        <v>1.3298000000000001</v>
      </c>
      <c r="D633" s="44">
        <v>4.5</v>
      </c>
      <c r="E633" s="17"/>
    </row>
    <row r="634" spans="1:5" x14ac:dyDescent="0.2">
      <c r="A634" s="16" t="s">
        <v>897</v>
      </c>
      <c r="B634" s="46" t="s">
        <v>1636</v>
      </c>
      <c r="C634" s="47">
        <v>0.47299999999999998</v>
      </c>
      <c r="D634" s="44">
        <v>2.08</v>
      </c>
      <c r="E634" s="17"/>
    </row>
    <row r="635" spans="1:5" x14ac:dyDescent="0.2">
      <c r="A635" s="16" t="s">
        <v>898</v>
      </c>
      <c r="B635" s="46" t="s">
        <v>1637</v>
      </c>
      <c r="C635" s="47">
        <v>0.47299999999999998</v>
      </c>
      <c r="D635" s="44">
        <v>2.25</v>
      </c>
      <c r="E635" s="17"/>
    </row>
    <row r="636" spans="1:5" x14ac:dyDescent="0.2">
      <c r="A636" s="16" t="s">
        <v>643</v>
      </c>
      <c r="B636" s="46" t="s">
        <v>1638</v>
      </c>
      <c r="C636" s="47">
        <v>5.2743000000000002</v>
      </c>
      <c r="D636" s="44">
        <v>10.3</v>
      </c>
      <c r="E636" s="17"/>
    </row>
    <row r="637" spans="1:5" x14ac:dyDescent="0.2">
      <c r="A637" s="16" t="s">
        <v>644</v>
      </c>
      <c r="B637" s="46" t="s">
        <v>1639</v>
      </c>
      <c r="C637" s="47">
        <v>2.6924999999999999</v>
      </c>
      <c r="D637" s="44">
        <v>5.7</v>
      </c>
      <c r="E637" s="17"/>
    </row>
    <row r="638" spans="1:5" x14ac:dyDescent="0.2">
      <c r="A638" s="16" t="s">
        <v>645</v>
      </c>
      <c r="B638" s="46" t="s">
        <v>1640</v>
      </c>
      <c r="C638" s="47">
        <v>1.819</v>
      </c>
      <c r="D638" s="44">
        <v>3.1</v>
      </c>
      <c r="E638" s="17"/>
    </row>
    <row r="639" spans="1:5" x14ac:dyDescent="0.2">
      <c r="A639" s="16" t="s">
        <v>646</v>
      </c>
      <c r="B639" s="46" t="s">
        <v>1641</v>
      </c>
      <c r="C639" s="47">
        <v>3.8607999999999998</v>
      </c>
      <c r="D639" s="44">
        <v>11.5</v>
      </c>
      <c r="E639" s="17"/>
    </row>
    <row r="640" spans="1:5" x14ac:dyDescent="0.2">
      <c r="A640" s="16" t="s">
        <v>647</v>
      </c>
      <c r="B640" s="46" t="s">
        <v>1642</v>
      </c>
      <c r="C640" s="47">
        <v>2.0796000000000001</v>
      </c>
      <c r="D640" s="44">
        <v>5.7</v>
      </c>
      <c r="E640" s="17"/>
    </row>
    <row r="641" spans="1:5" x14ac:dyDescent="0.2">
      <c r="A641" s="16" t="s">
        <v>648</v>
      </c>
      <c r="B641" s="46" t="s">
        <v>1643</v>
      </c>
      <c r="C641" s="47">
        <v>1.2779</v>
      </c>
      <c r="D641" s="44">
        <v>2.3000000000000003</v>
      </c>
      <c r="E641" s="17"/>
    </row>
    <row r="642" spans="1:5" x14ac:dyDescent="0.2">
      <c r="A642" s="16" t="s">
        <v>905</v>
      </c>
      <c r="B642" s="46" t="s">
        <v>1644</v>
      </c>
      <c r="C642" s="47">
        <v>0.50629999999999997</v>
      </c>
      <c r="D642" s="44">
        <v>3.11</v>
      </c>
      <c r="E642" s="17"/>
    </row>
    <row r="643" spans="1:5" x14ac:dyDescent="0.2">
      <c r="A643" s="16" t="s">
        <v>906</v>
      </c>
      <c r="B643" s="46" t="s">
        <v>1645</v>
      </c>
      <c r="C643" s="47">
        <v>0.44319999999999998</v>
      </c>
      <c r="D643" s="44">
        <v>2.57</v>
      </c>
      <c r="E643" s="17"/>
    </row>
    <row r="644" spans="1:5" x14ac:dyDescent="0.2">
      <c r="A644" s="16" t="s">
        <v>907</v>
      </c>
      <c r="B644" s="46" t="s">
        <v>1646</v>
      </c>
      <c r="C644" s="47">
        <v>0.3725</v>
      </c>
      <c r="D644" s="44">
        <v>2.0499999999999998</v>
      </c>
      <c r="E644" s="17"/>
    </row>
    <row r="645" spans="1:5" x14ac:dyDescent="0.2">
      <c r="A645" s="16" t="s">
        <v>649</v>
      </c>
      <c r="B645" s="46" t="s">
        <v>1647</v>
      </c>
      <c r="C645" s="47">
        <v>2.1684000000000001</v>
      </c>
      <c r="D645" s="44">
        <v>7</v>
      </c>
      <c r="E645" s="17"/>
    </row>
    <row r="646" spans="1:5" x14ac:dyDescent="0.2">
      <c r="A646" s="16" t="s">
        <v>650</v>
      </c>
      <c r="B646" s="46" t="s">
        <v>1648</v>
      </c>
      <c r="C646" s="47">
        <v>0.80479999999999996</v>
      </c>
      <c r="D646" s="44">
        <v>3.58</v>
      </c>
      <c r="E646" s="17"/>
    </row>
    <row r="647" spans="1:5" x14ac:dyDescent="0.2">
      <c r="A647" s="16" t="s">
        <v>651</v>
      </c>
      <c r="B647" s="46" t="s">
        <v>1649</v>
      </c>
      <c r="C647" s="47">
        <v>0.80479999999999996</v>
      </c>
      <c r="D647" s="44">
        <v>3.1</v>
      </c>
      <c r="E647" s="17"/>
    </row>
    <row r="648" spans="1:5" x14ac:dyDescent="0.2">
      <c r="A648" s="16" t="s">
        <v>652</v>
      </c>
      <c r="B648" s="46" t="s">
        <v>1650</v>
      </c>
      <c r="C648" s="47">
        <v>0.9748</v>
      </c>
      <c r="D648" s="44">
        <v>2.59</v>
      </c>
      <c r="E648" s="17"/>
    </row>
    <row r="649" spans="1:5" x14ac:dyDescent="0.2">
      <c r="A649" s="16" t="s">
        <v>653</v>
      </c>
      <c r="B649" s="46" t="s">
        <v>1651</v>
      </c>
      <c r="C649" s="47">
        <v>0.78320000000000001</v>
      </c>
      <c r="D649" s="44">
        <v>3.0300000000000002</v>
      </c>
      <c r="E649" s="17"/>
    </row>
    <row r="650" spans="1:5" x14ac:dyDescent="0.2">
      <c r="A650" s="16" t="s">
        <v>654</v>
      </c>
      <c r="B650" s="46" t="s">
        <v>1652</v>
      </c>
      <c r="C650" s="47">
        <v>1.5851</v>
      </c>
      <c r="D650" s="44">
        <v>4.8</v>
      </c>
      <c r="E650" s="17"/>
    </row>
    <row r="651" spans="1:5" x14ac:dyDescent="0.2">
      <c r="A651" s="16" t="s">
        <v>655</v>
      </c>
      <c r="B651" s="46" t="s">
        <v>1653</v>
      </c>
      <c r="C651" s="47">
        <v>1.9031</v>
      </c>
      <c r="D651" s="44">
        <v>6.6000000000000005</v>
      </c>
      <c r="E651" s="17"/>
    </row>
    <row r="652" spans="1:5" x14ac:dyDescent="0.2">
      <c r="A652" s="16" t="s">
        <v>656</v>
      </c>
      <c r="B652" s="46" t="s">
        <v>1654</v>
      </c>
      <c r="C652" s="47">
        <v>0.75470000000000004</v>
      </c>
      <c r="D652" s="44">
        <v>2.83</v>
      </c>
      <c r="E652" s="17"/>
    </row>
    <row r="653" spans="1:5" x14ac:dyDescent="0.2">
      <c r="A653" s="16" t="s">
        <v>657</v>
      </c>
      <c r="B653" s="46" t="s">
        <v>1655</v>
      </c>
      <c r="C653" s="47">
        <v>0.73829999999999996</v>
      </c>
      <c r="D653" s="44">
        <v>2.7</v>
      </c>
      <c r="E653" s="17"/>
    </row>
    <row r="654" spans="1:5" x14ac:dyDescent="0.2">
      <c r="A654" s="16" t="s">
        <v>899</v>
      </c>
      <c r="B654" s="46" t="s">
        <v>1656</v>
      </c>
      <c r="C654" s="47">
        <v>3.1698</v>
      </c>
      <c r="D654" s="44">
        <v>6.8</v>
      </c>
      <c r="E654" s="17"/>
    </row>
    <row r="655" spans="1:5" x14ac:dyDescent="0.2">
      <c r="A655" s="16" t="s">
        <v>900</v>
      </c>
      <c r="B655" s="46" t="s">
        <v>1657</v>
      </c>
      <c r="C655" s="47">
        <v>1.3442000000000001</v>
      </c>
      <c r="D655" s="44">
        <v>4.3600000000000003</v>
      </c>
      <c r="E655" s="17"/>
    </row>
    <row r="656" spans="1:5" x14ac:dyDescent="0.2">
      <c r="A656" s="16" t="s">
        <v>901</v>
      </c>
      <c r="B656" s="46" t="s">
        <v>1658</v>
      </c>
      <c r="C656" s="47">
        <v>0.40350000000000003</v>
      </c>
      <c r="D656" s="44">
        <v>2.21</v>
      </c>
      <c r="E656" s="17"/>
    </row>
    <row r="657" spans="1:5" x14ac:dyDescent="0.2">
      <c r="A657" s="16" t="s">
        <v>658</v>
      </c>
      <c r="B657" s="46" t="s">
        <v>1659</v>
      </c>
      <c r="C657" s="47">
        <v>5.3856000000000002</v>
      </c>
      <c r="D657" s="44">
        <v>14.4</v>
      </c>
      <c r="E657" s="17"/>
    </row>
    <row r="658" spans="1:5" x14ac:dyDescent="0.2">
      <c r="A658" s="16" t="s">
        <v>659</v>
      </c>
      <c r="B658" s="46" t="s">
        <v>1660</v>
      </c>
      <c r="C658" s="47">
        <v>2.1901000000000002</v>
      </c>
      <c r="D658" s="44">
        <v>5.2</v>
      </c>
      <c r="E658" s="17"/>
    </row>
    <row r="659" spans="1:5" x14ac:dyDescent="0.2">
      <c r="A659" s="16" t="s">
        <v>660</v>
      </c>
      <c r="B659" s="46" t="s">
        <v>1661</v>
      </c>
      <c r="C659" s="47">
        <v>1.2203999999999999</v>
      </c>
      <c r="D659" s="44">
        <v>2</v>
      </c>
      <c r="E659" s="17"/>
    </row>
    <row r="660" spans="1:5" x14ac:dyDescent="0.2">
      <c r="A660" s="16" t="s">
        <v>661</v>
      </c>
      <c r="B660" s="46" t="s">
        <v>1662</v>
      </c>
      <c r="C660" s="47">
        <v>4.3817000000000004</v>
      </c>
      <c r="D660" s="44">
        <v>13.1</v>
      </c>
      <c r="E660" s="17"/>
    </row>
    <row r="661" spans="1:5" x14ac:dyDescent="0.2">
      <c r="A661" s="16" t="s">
        <v>662</v>
      </c>
      <c r="B661" s="46" t="s">
        <v>1663</v>
      </c>
      <c r="C661" s="47">
        <v>2.3195999999999999</v>
      </c>
      <c r="D661" s="44">
        <v>6.9</v>
      </c>
      <c r="E661" s="17"/>
    </row>
    <row r="662" spans="1:5" x14ac:dyDescent="0.2">
      <c r="A662" s="16" t="s">
        <v>663</v>
      </c>
      <c r="B662" s="46" t="s">
        <v>1664</v>
      </c>
      <c r="C662" s="47">
        <v>1.3333999999999999</v>
      </c>
      <c r="D662" s="44">
        <v>3.1</v>
      </c>
      <c r="E662" s="17"/>
    </row>
    <row r="663" spans="1:5" x14ac:dyDescent="0.2">
      <c r="A663" s="16" t="s">
        <v>664</v>
      </c>
      <c r="B663" s="46" t="s">
        <v>1665</v>
      </c>
      <c r="C663" s="47">
        <v>5.2077</v>
      </c>
      <c r="D663" s="44">
        <v>12.700000000000001</v>
      </c>
      <c r="E663" s="17"/>
    </row>
    <row r="664" spans="1:5" x14ac:dyDescent="0.2">
      <c r="A664" s="16" t="s">
        <v>665</v>
      </c>
      <c r="B664" s="46" t="s">
        <v>1666</v>
      </c>
      <c r="C664" s="47">
        <v>2.4658000000000002</v>
      </c>
      <c r="D664" s="44">
        <v>5.6000000000000005</v>
      </c>
      <c r="E664" s="17"/>
    </row>
    <row r="665" spans="1:5" x14ac:dyDescent="0.2">
      <c r="A665" s="16" t="s">
        <v>666</v>
      </c>
      <c r="B665" s="46" t="s">
        <v>1667</v>
      </c>
      <c r="C665" s="47">
        <v>1.7613000000000001</v>
      </c>
      <c r="D665" s="44">
        <v>3.3000000000000003</v>
      </c>
      <c r="E665" s="17"/>
    </row>
    <row r="666" spans="1:5" x14ac:dyDescent="0.2">
      <c r="A666" s="16" t="s">
        <v>667</v>
      </c>
      <c r="B666" s="46" t="s">
        <v>1668</v>
      </c>
      <c r="C666" s="47">
        <v>3.7481</v>
      </c>
      <c r="D666" s="44">
        <v>10.290000000000001</v>
      </c>
      <c r="E666" s="17"/>
    </row>
    <row r="667" spans="1:5" x14ac:dyDescent="0.2">
      <c r="A667" s="16" t="s">
        <v>668</v>
      </c>
      <c r="B667" s="46" t="s">
        <v>1669</v>
      </c>
      <c r="C667" s="47">
        <v>1.4893000000000001</v>
      </c>
      <c r="D667" s="44">
        <v>2.8000000000000003</v>
      </c>
      <c r="E667" s="17"/>
    </row>
    <row r="668" spans="1:5" x14ac:dyDescent="0.2">
      <c r="A668" s="16" t="s">
        <v>902</v>
      </c>
      <c r="B668" s="46" t="s">
        <v>1670</v>
      </c>
      <c r="C668" s="47">
        <v>0.74590000000000001</v>
      </c>
      <c r="D668" s="44">
        <v>3.58</v>
      </c>
      <c r="E668" s="17"/>
    </row>
    <row r="669" spans="1:5" x14ac:dyDescent="0.2">
      <c r="A669" s="16" t="s">
        <v>903</v>
      </c>
      <c r="B669" s="46" t="s">
        <v>1671</v>
      </c>
      <c r="C669" s="47">
        <v>0.46429999999999999</v>
      </c>
      <c r="D669" s="44">
        <v>2.96</v>
      </c>
      <c r="E669" s="17"/>
    </row>
    <row r="670" spans="1:5" x14ac:dyDescent="0.2">
      <c r="A670" s="16" t="s">
        <v>904</v>
      </c>
      <c r="B670" s="46" t="s">
        <v>1672</v>
      </c>
      <c r="C670" s="47">
        <v>0.43830000000000002</v>
      </c>
      <c r="D670" s="44">
        <v>2.56</v>
      </c>
      <c r="E670" s="17"/>
    </row>
    <row r="671" spans="1:5" x14ac:dyDescent="0.2">
      <c r="A671" s="16" t="s">
        <v>669</v>
      </c>
      <c r="B671" s="46" t="s">
        <v>1673</v>
      </c>
      <c r="C671" s="47">
        <v>9.202</v>
      </c>
      <c r="D671" s="44">
        <v>26.05</v>
      </c>
      <c r="E671" s="17"/>
    </row>
    <row r="672" spans="1:5" x14ac:dyDescent="0.2">
      <c r="A672" s="16" t="s">
        <v>670</v>
      </c>
      <c r="B672" s="46" t="s">
        <v>1674</v>
      </c>
      <c r="C672" s="47">
        <v>2.1238999999999999</v>
      </c>
      <c r="D672" s="44">
        <v>6.6000000000000005</v>
      </c>
      <c r="E672" s="17"/>
    </row>
    <row r="673" spans="1:5" x14ac:dyDescent="0.2">
      <c r="A673" s="16" t="s">
        <v>671</v>
      </c>
      <c r="B673" s="46" t="s">
        <v>1675</v>
      </c>
      <c r="C673" s="47">
        <v>1.5889</v>
      </c>
      <c r="D673" s="44">
        <v>4.4000000000000004</v>
      </c>
      <c r="E673" s="17"/>
    </row>
    <row r="674" spans="1:5" x14ac:dyDescent="0.2">
      <c r="A674" s="16" t="s">
        <v>672</v>
      </c>
      <c r="B674" s="46" t="s">
        <v>1676</v>
      </c>
      <c r="C674" s="47">
        <v>5.4511000000000003</v>
      </c>
      <c r="D674" s="44">
        <v>16.600000000000001</v>
      </c>
      <c r="E674" s="17"/>
    </row>
    <row r="675" spans="1:5" x14ac:dyDescent="0.2">
      <c r="A675" s="16" t="s">
        <v>673</v>
      </c>
      <c r="B675" s="46" t="s">
        <v>1677</v>
      </c>
      <c r="C675" s="47">
        <v>1.2441</v>
      </c>
      <c r="D675" s="44">
        <v>4.5</v>
      </c>
      <c r="E675" s="17"/>
    </row>
    <row r="676" spans="1:5" x14ac:dyDescent="0.2">
      <c r="A676" s="16" t="s">
        <v>674</v>
      </c>
      <c r="B676" s="46" t="s">
        <v>1678</v>
      </c>
      <c r="C676" s="47">
        <v>0.96030000000000004</v>
      </c>
      <c r="D676" s="44">
        <v>4.21</v>
      </c>
      <c r="E676" s="17"/>
    </row>
    <row r="677" spans="1:5" x14ac:dyDescent="0.2">
      <c r="A677" s="16" t="s">
        <v>675</v>
      </c>
      <c r="B677" s="46" t="s">
        <v>1679</v>
      </c>
      <c r="C677" s="47">
        <v>3.1467000000000001</v>
      </c>
      <c r="D677" s="44">
        <v>9.4</v>
      </c>
      <c r="E677" s="17"/>
    </row>
    <row r="678" spans="1:5" x14ac:dyDescent="0.2">
      <c r="A678" s="16" t="s">
        <v>676</v>
      </c>
      <c r="B678" s="46" t="s">
        <v>1680</v>
      </c>
      <c r="C678" s="47">
        <v>1.6152</v>
      </c>
      <c r="D678" s="44">
        <v>5.3</v>
      </c>
      <c r="E678" s="17"/>
    </row>
    <row r="679" spans="1:5" x14ac:dyDescent="0.2">
      <c r="A679" s="16" t="s">
        <v>677</v>
      </c>
      <c r="B679" s="46" t="s">
        <v>1681</v>
      </c>
      <c r="C679" s="47">
        <v>1.1177999999999999</v>
      </c>
      <c r="D679" s="44">
        <v>3.4</v>
      </c>
      <c r="E679" s="17"/>
    </row>
    <row r="680" spans="1:5" x14ac:dyDescent="0.2">
      <c r="A680" s="16" t="s">
        <v>678</v>
      </c>
      <c r="B680" s="46" t="s">
        <v>1682</v>
      </c>
      <c r="C680" s="47">
        <v>1.9621999999999999</v>
      </c>
      <c r="D680" s="44">
        <v>7.4</v>
      </c>
      <c r="E680" s="17"/>
    </row>
    <row r="681" spans="1:5" x14ac:dyDescent="0.2">
      <c r="A681" s="16" t="s">
        <v>679</v>
      </c>
      <c r="B681" s="46" t="s">
        <v>1683</v>
      </c>
      <c r="C681" s="47">
        <v>1.1552</v>
      </c>
      <c r="D681" s="44">
        <v>4.6000000000000005</v>
      </c>
      <c r="E681" s="17"/>
    </row>
    <row r="682" spans="1:5" x14ac:dyDescent="0.2">
      <c r="A682" s="16" t="s">
        <v>680</v>
      </c>
      <c r="B682" s="46" t="s">
        <v>1684</v>
      </c>
      <c r="C682" s="47">
        <v>0.85629999999999995</v>
      </c>
      <c r="D682" s="44">
        <v>3.2</v>
      </c>
      <c r="E682" s="17"/>
    </row>
    <row r="683" spans="1:5" x14ac:dyDescent="0.2">
      <c r="A683" s="16" t="s">
        <v>681</v>
      </c>
      <c r="B683" s="46" t="s">
        <v>1685</v>
      </c>
      <c r="C683" s="47">
        <v>2.4398</v>
      </c>
      <c r="D683" s="44">
        <v>7.6000000000000005</v>
      </c>
      <c r="E683" s="17"/>
    </row>
    <row r="684" spans="1:5" x14ac:dyDescent="0.2">
      <c r="A684" s="16" t="s">
        <v>682</v>
      </c>
      <c r="B684" s="46" t="s">
        <v>1686</v>
      </c>
      <c r="C684" s="47">
        <v>1.2968999999999999</v>
      </c>
      <c r="D684" s="44">
        <v>3.46</v>
      </c>
      <c r="E684" s="17"/>
    </row>
    <row r="685" spans="1:5" x14ac:dyDescent="0.2">
      <c r="A685" s="16" t="s">
        <v>683</v>
      </c>
      <c r="B685" s="46" t="s">
        <v>1687</v>
      </c>
      <c r="C685" s="47">
        <v>0.94099999999999995</v>
      </c>
      <c r="D685" s="44">
        <v>3.1</v>
      </c>
      <c r="E685" s="17"/>
    </row>
    <row r="686" spans="1:5" x14ac:dyDescent="0.2">
      <c r="A686" s="16" t="s">
        <v>684</v>
      </c>
      <c r="B686" s="46" t="s">
        <v>3</v>
      </c>
      <c r="C686" s="47">
        <v>2.3687999999999998</v>
      </c>
      <c r="D686" s="44">
        <v>9.2000000000000011</v>
      </c>
      <c r="E686" s="17"/>
    </row>
    <row r="687" spans="1:5" x14ac:dyDescent="0.2">
      <c r="A687" s="16" t="s">
        <v>1808</v>
      </c>
      <c r="B687" s="46" t="s">
        <v>1809</v>
      </c>
      <c r="C687" s="47">
        <v>2.7450000000000001</v>
      </c>
      <c r="D687" s="44">
        <v>17.399999999999999</v>
      </c>
      <c r="E687" s="17"/>
    </row>
    <row r="688" spans="1:5" x14ac:dyDescent="0.2">
      <c r="A688" s="16" t="s">
        <v>685</v>
      </c>
      <c r="B688" s="46" t="s">
        <v>1688</v>
      </c>
      <c r="C688" s="47">
        <v>4.6936999999999998</v>
      </c>
      <c r="D688" s="44">
        <v>14.9</v>
      </c>
      <c r="E688" s="17"/>
    </row>
    <row r="689" spans="1:5" x14ac:dyDescent="0.2">
      <c r="A689" s="16" t="s">
        <v>686</v>
      </c>
      <c r="B689" s="46" t="s">
        <v>1689</v>
      </c>
      <c r="C689" s="47">
        <v>1.4259999999999999</v>
      </c>
      <c r="D689" s="44">
        <v>5.53</v>
      </c>
      <c r="E689" s="17"/>
    </row>
    <row r="690" spans="1:5" x14ac:dyDescent="0.2">
      <c r="A690" s="16" t="s">
        <v>687</v>
      </c>
      <c r="B690" s="46" t="s">
        <v>1690</v>
      </c>
      <c r="C690" s="47">
        <v>1.4259999999999999</v>
      </c>
      <c r="D690" s="44">
        <v>4.2</v>
      </c>
      <c r="E690" s="17"/>
    </row>
    <row r="691" spans="1:5" x14ac:dyDescent="0.2">
      <c r="A691" s="16" t="s">
        <v>688</v>
      </c>
      <c r="B691" s="46" t="s">
        <v>1691</v>
      </c>
      <c r="C691" s="47">
        <v>4.4691999999999998</v>
      </c>
      <c r="D691" s="44">
        <v>11.9</v>
      </c>
      <c r="E691" s="17"/>
    </row>
    <row r="692" spans="1:5" x14ac:dyDescent="0.2">
      <c r="A692" s="16" t="s">
        <v>689</v>
      </c>
      <c r="B692" s="46" t="s">
        <v>1692</v>
      </c>
      <c r="C692" s="47">
        <v>1.2617</v>
      </c>
      <c r="D692" s="44">
        <v>4.95</v>
      </c>
      <c r="E692" s="17"/>
    </row>
    <row r="693" spans="1:5" x14ac:dyDescent="0.2">
      <c r="A693" s="16" t="s">
        <v>690</v>
      </c>
      <c r="B693" s="46" t="s">
        <v>1693</v>
      </c>
      <c r="C693" s="47">
        <v>1.2617</v>
      </c>
      <c r="D693" s="44">
        <v>4.2</v>
      </c>
      <c r="E693" s="17"/>
    </row>
    <row r="694" spans="1:5" x14ac:dyDescent="0.2">
      <c r="A694" s="16" t="s">
        <v>691</v>
      </c>
      <c r="B694" s="46" t="s">
        <v>1694</v>
      </c>
      <c r="C694" s="47">
        <v>1.0326</v>
      </c>
      <c r="D694" s="44">
        <v>4.4800000000000004</v>
      </c>
      <c r="E694" s="17"/>
    </row>
    <row r="695" spans="1:5" x14ac:dyDescent="0.2">
      <c r="A695" s="16" t="s">
        <v>692</v>
      </c>
      <c r="B695" s="46" t="s">
        <v>1695</v>
      </c>
      <c r="C695" s="47">
        <v>0.77459999999999996</v>
      </c>
      <c r="D695" s="44">
        <v>3.35</v>
      </c>
      <c r="E695" s="17"/>
    </row>
    <row r="696" spans="1:5" x14ac:dyDescent="0.2">
      <c r="A696" s="16" t="s">
        <v>693</v>
      </c>
      <c r="B696" s="46" t="s">
        <v>1696</v>
      </c>
      <c r="C696" s="47">
        <v>0.5383</v>
      </c>
      <c r="D696" s="44">
        <v>2.44</v>
      </c>
      <c r="E696" s="17"/>
    </row>
    <row r="697" spans="1:5" x14ac:dyDescent="0.2">
      <c r="A697" s="16" t="s">
        <v>694</v>
      </c>
      <c r="B697" s="46" t="s">
        <v>1697</v>
      </c>
      <c r="C697" s="47">
        <v>0.86350000000000005</v>
      </c>
      <c r="D697" s="44">
        <v>3.1</v>
      </c>
      <c r="E697" s="17"/>
    </row>
    <row r="698" spans="1:5" x14ac:dyDescent="0.2">
      <c r="A698" s="16" t="s">
        <v>695</v>
      </c>
      <c r="B698" s="46" t="s">
        <v>1698</v>
      </c>
      <c r="C698" s="47">
        <v>0.86350000000000005</v>
      </c>
      <c r="D698" s="44">
        <v>3.7</v>
      </c>
      <c r="E698" s="17"/>
    </row>
    <row r="699" spans="1:5" x14ac:dyDescent="0.2">
      <c r="A699" s="16" t="s">
        <v>696</v>
      </c>
      <c r="B699" s="46" t="s">
        <v>1699</v>
      </c>
      <c r="C699" s="47">
        <v>2.1404000000000001</v>
      </c>
      <c r="D699" s="44">
        <v>7.6000000000000005</v>
      </c>
      <c r="E699" s="17"/>
    </row>
    <row r="700" spans="1:5" x14ac:dyDescent="0.2">
      <c r="A700" s="16" t="s">
        <v>697</v>
      </c>
      <c r="B700" s="46" t="s">
        <v>1700</v>
      </c>
      <c r="C700" s="47">
        <v>1.0691999999999999</v>
      </c>
      <c r="D700" s="44">
        <v>4.4000000000000004</v>
      </c>
      <c r="E700" s="17"/>
    </row>
    <row r="701" spans="1:5" x14ac:dyDescent="0.2">
      <c r="A701" s="16" t="s">
        <v>698</v>
      </c>
      <c r="B701" s="46" t="s">
        <v>1701</v>
      </c>
      <c r="C701" s="47">
        <v>0.75029999999999997</v>
      </c>
      <c r="D701" s="44">
        <v>3</v>
      </c>
      <c r="E701" s="17"/>
    </row>
    <row r="702" spans="1:5" x14ac:dyDescent="0.2">
      <c r="A702" s="16" t="s">
        <v>699</v>
      </c>
      <c r="B702" s="46" t="s">
        <v>1702</v>
      </c>
      <c r="C702" s="47">
        <v>7.1584000000000003</v>
      </c>
      <c r="D702" s="44">
        <v>17.91</v>
      </c>
      <c r="E702" s="17"/>
    </row>
    <row r="703" spans="1:5" x14ac:dyDescent="0.2">
      <c r="A703" s="16" t="s">
        <v>700</v>
      </c>
      <c r="B703" s="46" t="s">
        <v>1703</v>
      </c>
      <c r="C703" s="47">
        <v>1.5128999999999999</v>
      </c>
      <c r="D703" s="44">
        <v>6.17</v>
      </c>
      <c r="E703" s="17"/>
    </row>
    <row r="704" spans="1:5" x14ac:dyDescent="0.2">
      <c r="A704" s="16" t="s">
        <v>701</v>
      </c>
      <c r="B704" s="46" t="s">
        <v>1704</v>
      </c>
      <c r="C704" s="47">
        <v>0.73740000000000006</v>
      </c>
      <c r="D704" s="44">
        <v>3.46</v>
      </c>
      <c r="E704" s="17"/>
    </row>
    <row r="705" spans="1:5" x14ac:dyDescent="0.2">
      <c r="A705" s="16" t="s">
        <v>702</v>
      </c>
      <c r="B705" s="46" t="s">
        <v>1705</v>
      </c>
      <c r="C705" s="47">
        <v>3.2372000000000001</v>
      </c>
      <c r="D705" s="44">
        <v>12.1</v>
      </c>
      <c r="E705" s="17"/>
    </row>
    <row r="706" spans="1:5" x14ac:dyDescent="0.2">
      <c r="A706" s="16" t="s">
        <v>703</v>
      </c>
      <c r="B706" s="46" t="s">
        <v>1706</v>
      </c>
      <c r="C706" s="47">
        <v>0.6119</v>
      </c>
      <c r="D706" s="44">
        <v>3.9</v>
      </c>
      <c r="E706" s="17"/>
    </row>
    <row r="707" spans="1:5" x14ac:dyDescent="0.2">
      <c r="A707" s="16" t="s">
        <v>704</v>
      </c>
      <c r="B707" s="46" t="s">
        <v>1707</v>
      </c>
      <c r="C707" s="47">
        <v>0.46800000000000003</v>
      </c>
      <c r="D707" s="44">
        <v>4.01</v>
      </c>
      <c r="E707" s="17"/>
    </row>
    <row r="708" spans="1:5" x14ac:dyDescent="0.2">
      <c r="A708" s="16" t="s">
        <v>705</v>
      </c>
      <c r="B708" s="46" t="s">
        <v>1708</v>
      </c>
      <c r="C708" s="47">
        <v>0.88470000000000004</v>
      </c>
      <c r="D708" s="44">
        <v>4.9000000000000004</v>
      </c>
      <c r="E708" s="17"/>
    </row>
    <row r="709" spans="1:5" x14ac:dyDescent="0.2">
      <c r="A709" s="16" t="s">
        <v>706</v>
      </c>
      <c r="B709" s="46" t="s">
        <v>1709</v>
      </c>
      <c r="C709" s="47">
        <v>0.69630000000000003</v>
      </c>
      <c r="D709" s="44">
        <v>4.41</v>
      </c>
      <c r="E709" s="17"/>
    </row>
    <row r="710" spans="1:5" x14ac:dyDescent="0.2">
      <c r="A710" s="16" t="s">
        <v>707</v>
      </c>
      <c r="B710" s="46" t="s">
        <v>1710</v>
      </c>
      <c r="C710" s="47">
        <v>1.5901000000000001</v>
      </c>
      <c r="D710" s="44">
        <v>8</v>
      </c>
      <c r="E710" s="17"/>
    </row>
    <row r="711" spans="1:5" x14ac:dyDescent="0.2">
      <c r="A711" s="16" t="s">
        <v>708</v>
      </c>
      <c r="B711" s="46" t="s">
        <v>17</v>
      </c>
      <c r="C711" s="47">
        <v>0.68869999999999998</v>
      </c>
      <c r="D711" s="44">
        <v>6.28</v>
      </c>
      <c r="E711" s="17"/>
    </row>
    <row r="712" spans="1:5" x14ac:dyDescent="0.2">
      <c r="A712" s="16" t="s">
        <v>709</v>
      </c>
      <c r="B712" s="46" t="s">
        <v>1711</v>
      </c>
      <c r="C712" s="47">
        <v>1.3825000000000001</v>
      </c>
      <c r="D712" s="44">
        <v>9.7000000000000011</v>
      </c>
      <c r="E712" s="17"/>
    </row>
    <row r="713" spans="1:5" x14ac:dyDescent="0.2">
      <c r="A713" s="16" t="s">
        <v>710</v>
      </c>
      <c r="B713" s="46" t="s">
        <v>1712</v>
      </c>
      <c r="C713" s="47">
        <v>1.3130999999999999</v>
      </c>
      <c r="D713" s="44">
        <v>6.2</v>
      </c>
      <c r="E713" s="17"/>
    </row>
    <row r="714" spans="1:5" x14ac:dyDescent="0.2">
      <c r="A714" s="16" t="s">
        <v>711</v>
      </c>
      <c r="B714" s="46" t="s">
        <v>1713</v>
      </c>
      <c r="C714" s="47">
        <v>0.3674</v>
      </c>
      <c r="D714" s="44">
        <v>2.63</v>
      </c>
      <c r="E714" s="17"/>
    </row>
    <row r="715" spans="1:5" x14ac:dyDescent="0.2">
      <c r="A715" s="16" t="s">
        <v>712</v>
      </c>
      <c r="B715" s="46" t="s">
        <v>1714</v>
      </c>
      <c r="C715" s="47">
        <v>0.76800000000000002</v>
      </c>
      <c r="D715" s="44">
        <v>5.03</v>
      </c>
      <c r="E715" s="17"/>
    </row>
    <row r="716" spans="1:5" x14ac:dyDescent="0.2">
      <c r="A716" s="16" t="s">
        <v>713</v>
      </c>
      <c r="B716" s="46" t="s">
        <v>1715</v>
      </c>
      <c r="C716" s="47">
        <v>1.0502</v>
      </c>
      <c r="D716" s="44">
        <v>4.5200000000000005</v>
      </c>
      <c r="E716" s="17"/>
    </row>
    <row r="717" spans="1:5" x14ac:dyDescent="0.2">
      <c r="A717" s="16" t="s">
        <v>714</v>
      </c>
      <c r="B717" s="46" t="s">
        <v>1716</v>
      </c>
      <c r="C717" s="47">
        <v>0.55489999999999995</v>
      </c>
      <c r="D717" s="44">
        <v>3.5700000000000003</v>
      </c>
      <c r="E717" s="17"/>
    </row>
    <row r="718" spans="1:5" x14ac:dyDescent="0.2">
      <c r="A718" s="16" t="s">
        <v>715</v>
      </c>
      <c r="B718" s="46" t="s">
        <v>1717</v>
      </c>
      <c r="C718" s="47">
        <v>4.4549000000000003</v>
      </c>
      <c r="D718" s="44">
        <v>14</v>
      </c>
      <c r="E718" s="17"/>
    </row>
    <row r="719" spans="1:5" x14ac:dyDescent="0.2">
      <c r="A719" s="16" t="s">
        <v>716</v>
      </c>
      <c r="B719" s="46" t="s">
        <v>1718</v>
      </c>
      <c r="C719" s="47">
        <v>2.0072000000000001</v>
      </c>
      <c r="D719" s="44">
        <v>6.6000000000000005</v>
      </c>
      <c r="E719" s="17"/>
    </row>
    <row r="720" spans="1:5" x14ac:dyDescent="0.2">
      <c r="A720" s="16" t="s">
        <v>717</v>
      </c>
      <c r="B720" s="46" t="s">
        <v>1719</v>
      </c>
      <c r="C720" s="47">
        <v>1.2312000000000001</v>
      </c>
      <c r="D720" s="44">
        <v>3.5</v>
      </c>
      <c r="E720" s="17"/>
    </row>
    <row r="721" spans="1:5" x14ac:dyDescent="0.2">
      <c r="A721" s="16" t="s">
        <v>718</v>
      </c>
      <c r="B721" s="46" t="s">
        <v>1720</v>
      </c>
      <c r="C721" s="47">
        <v>3.5973000000000002</v>
      </c>
      <c r="D721" s="44">
        <v>10</v>
      </c>
      <c r="E721" s="17"/>
    </row>
    <row r="722" spans="1:5" x14ac:dyDescent="0.2">
      <c r="A722" s="16" t="s">
        <v>719</v>
      </c>
      <c r="B722" s="46" t="s">
        <v>1721</v>
      </c>
      <c r="C722" s="47">
        <v>1.5799000000000001</v>
      </c>
      <c r="D722" s="44">
        <v>4</v>
      </c>
      <c r="E722" s="17"/>
    </row>
    <row r="723" spans="1:5" x14ac:dyDescent="0.2">
      <c r="A723" s="16" t="s">
        <v>720</v>
      </c>
      <c r="B723" s="46" t="s">
        <v>1722</v>
      </c>
      <c r="C723" s="47">
        <v>1.8107</v>
      </c>
      <c r="D723" s="44">
        <v>4.4000000000000004</v>
      </c>
      <c r="E723" s="17"/>
    </row>
    <row r="724" spans="1:5" x14ac:dyDescent="0.2">
      <c r="A724" s="16" t="s">
        <v>721</v>
      </c>
      <c r="B724" s="46" t="s">
        <v>1723</v>
      </c>
      <c r="C724" s="47">
        <v>3.9152</v>
      </c>
      <c r="D724" s="44">
        <v>9.6</v>
      </c>
      <c r="E724" s="17"/>
    </row>
    <row r="725" spans="1:5" x14ac:dyDescent="0.2">
      <c r="A725" s="16" t="s">
        <v>722</v>
      </c>
      <c r="B725" s="46" t="s">
        <v>1724</v>
      </c>
      <c r="C725" s="47">
        <v>2.0828000000000002</v>
      </c>
      <c r="D725" s="44">
        <v>5.1000000000000005</v>
      </c>
      <c r="E725" s="17"/>
    </row>
    <row r="726" spans="1:5" x14ac:dyDescent="0.2">
      <c r="A726" s="16" t="s">
        <v>723</v>
      </c>
      <c r="B726" s="46" t="s">
        <v>1725</v>
      </c>
      <c r="C726" s="47">
        <v>1.3822000000000001</v>
      </c>
      <c r="D726" s="44">
        <v>3</v>
      </c>
      <c r="E726" s="17"/>
    </row>
    <row r="727" spans="1:5" x14ac:dyDescent="0.2">
      <c r="A727" s="16" t="s">
        <v>724</v>
      </c>
      <c r="B727" s="46" t="s">
        <v>1726</v>
      </c>
      <c r="C727" s="47">
        <v>1.5335000000000001</v>
      </c>
      <c r="D727" s="44">
        <v>5.6000000000000005</v>
      </c>
      <c r="E727" s="17"/>
    </row>
    <row r="728" spans="1:5" x14ac:dyDescent="0.2">
      <c r="A728" s="16" t="s">
        <v>725</v>
      </c>
      <c r="B728" s="46" t="s">
        <v>1727</v>
      </c>
      <c r="C728" s="47">
        <v>0.90049999999999997</v>
      </c>
      <c r="D728" s="44">
        <v>3.1</v>
      </c>
      <c r="E728" s="17"/>
    </row>
    <row r="729" spans="1:5" x14ac:dyDescent="0.2">
      <c r="A729" s="16" t="s">
        <v>726</v>
      </c>
      <c r="B729" s="46" t="s">
        <v>1728</v>
      </c>
      <c r="C729" s="47">
        <v>1.8433999999999999</v>
      </c>
      <c r="D729" s="44">
        <v>5.4</v>
      </c>
      <c r="E729" s="17"/>
    </row>
    <row r="730" spans="1:5" x14ac:dyDescent="0.2">
      <c r="A730" s="16" t="s">
        <v>727</v>
      </c>
      <c r="B730" s="46" t="s">
        <v>1729</v>
      </c>
      <c r="C730" s="47">
        <v>0.67269999999999996</v>
      </c>
      <c r="D730" s="44">
        <v>2.2000000000000002</v>
      </c>
      <c r="E730" s="17"/>
    </row>
    <row r="731" spans="1:5" x14ac:dyDescent="0.2">
      <c r="A731" s="16" t="s">
        <v>728</v>
      </c>
      <c r="B731" s="46" t="s">
        <v>1730</v>
      </c>
      <c r="C731" s="47">
        <v>1.3118000000000001</v>
      </c>
      <c r="D731" s="44">
        <v>3.67</v>
      </c>
      <c r="E731" s="17"/>
    </row>
    <row r="732" spans="1:5" x14ac:dyDescent="0.2">
      <c r="A732" s="16" t="s">
        <v>729</v>
      </c>
      <c r="B732" s="46" t="s">
        <v>1731</v>
      </c>
      <c r="C732" s="47">
        <v>0.51549999999999996</v>
      </c>
      <c r="D732" s="44">
        <v>2.44</v>
      </c>
      <c r="E732" s="17"/>
    </row>
    <row r="733" spans="1:5" x14ac:dyDescent="0.2">
      <c r="A733" s="16" t="s">
        <v>730</v>
      </c>
      <c r="B733" s="46" t="s">
        <v>1732</v>
      </c>
      <c r="C733" s="47">
        <v>1.8165</v>
      </c>
      <c r="D733" s="44">
        <v>5.9</v>
      </c>
      <c r="E733" s="17"/>
    </row>
    <row r="734" spans="1:5" x14ac:dyDescent="0.2">
      <c r="A734" s="16" t="s">
        <v>731</v>
      </c>
      <c r="B734" s="46" t="s">
        <v>1733</v>
      </c>
      <c r="C734" s="47">
        <v>1.0348999999999999</v>
      </c>
      <c r="D734" s="44">
        <v>3.7</v>
      </c>
      <c r="E734" s="17"/>
    </row>
    <row r="735" spans="1:5" x14ac:dyDescent="0.2">
      <c r="A735" s="16" t="s">
        <v>732</v>
      </c>
      <c r="B735" s="46" t="s">
        <v>1734</v>
      </c>
      <c r="C735" s="47">
        <v>0.73719999999999997</v>
      </c>
      <c r="D735" s="44">
        <v>2.6</v>
      </c>
      <c r="E735" s="17"/>
    </row>
    <row r="736" spans="1:5" x14ac:dyDescent="0.2">
      <c r="A736" s="16" t="s">
        <v>733</v>
      </c>
      <c r="B736" s="46" t="s">
        <v>1735</v>
      </c>
      <c r="C736" s="47">
        <v>1.5757000000000001</v>
      </c>
      <c r="D736" s="44">
        <v>6.7</v>
      </c>
      <c r="E736" s="17"/>
    </row>
    <row r="737" spans="1:5" x14ac:dyDescent="0.2">
      <c r="A737" s="16" t="s">
        <v>734</v>
      </c>
      <c r="B737" s="46" t="s">
        <v>1736</v>
      </c>
      <c r="C737" s="47">
        <v>0.95530000000000004</v>
      </c>
      <c r="D737" s="44">
        <v>4.6000000000000005</v>
      </c>
      <c r="E737" s="17"/>
    </row>
    <row r="738" spans="1:5" x14ac:dyDescent="0.2">
      <c r="A738" s="16" t="s">
        <v>735</v>
      </c>
      <c r="B738" s="46" t="s">
        <v>1737</v>
      </c>
      <c r="C738" s="47">
        <v>19.225000000000001</v>
      </c>
      <c r="D738" s="44">
        <v>32.5</v>
      </c>
      <c r="E738" s="17"/>
    </row>
    <row r="739" spans="1:5" x14ac:dyDescent="0.2">
      <c r="A739" s="16" t="s">
        <v>736</v>
      </c>
      <c r="B739" s="46" t="s">
        <v>1738</v>
      </c>
      <c r="C739" s="47">
        <v>6.2705000000000002</v>
      </c>
      <c r="D739" s="44">
        <v>16.100000000000001</v>
      </c>
      <c r="E739" s="17"/>
    </row>
    <row r="740" spans="1:5" x14ac:dyDescent="0.2">
      <c r="A740" s="16" t="s">
        <v>737</v>
      </c>
      <c r="B740" s="46" t="s">
        <v>1739</v>
      </c>
      <c r="C740" s="47">
        <v>2.9763999999999999</v>
      </c>
      <c r="D740" s="44">
        <v>8.5</v>
      </c>
      <c r="E740" s="17"/>
    </row>
    <row r="741" spans="1:5" x14ac:dyDescent="0.2">
      <c r="A741" s="16" t="s">
        <v>738</v>
      </c>
      <c r="B741" s="46" t="s">
        <v>1740</v>
      </c>
      <c r="C741" s="47">
        <v>3.0718000000000001</v>
      </c>
      <c r="D741" s="44">
        <v>4.3</v>
      </c>
      <c r="E741" s="17"/>
    </row>
    <row r="742" spans="1:5" x14ac:dyDescent="0.2">
      <c r="A742" s="16" t="s">
        <v>739</v>
      </c>
      <c r="B742" s="46" t="s">
        <v>1741</v>
      </c>
      <c r="C742" s="47">
        <v>1.9</v>
      </c>
      <c r="D742" s="44">
        <v>6.8</v>
      </c>
      <c r="E742" s="17"/>
    </row>
    <row r="743" spans="1:5" x14ac:dyDescent="0.2">
      <c r="A743" s="16" t="s">
        <v>740</v>
      </c>
      <c r="B743" s="46" t="s">
        <v>1742</v>
      </c>
      <c r="C743" s="47">
        <v>2.0499999999999998</v>
      </c>
      <c r="D743" s="44">
        <v>5.8</v>
      </c>
      <c r="E743" s="17"/>
    </row>
    <row r="744" spans="1:5" x14ac:dyDescent="0.2">
      <c r="A744" s="16" t="s">
        <v>741</v>
      </c>
      <c r="B744" s="46" t="s">
        <v>1743</v>
      </c>
      <c r="C744" s="47">
        <v>3.1366999999999998</v>
      </c>
      <c r="D744" s="44">
        <v>9.3000000000000007</v>
      </c>
      <c r="E744" s="17"/>
    </row>
    <row r="745" spans="1:5" x14ac:dyDescent="0.2">
      <c r="A745" s="16" t="s">
        <v>742</v>
      </c>
      <c r="B745" s="46" t="s">
        <v>1744</v>
      </c>
      <c r="C745" s="47">
        <v>2.2315</v>
      </c>
      <c r="D745" s="44">
        <v>4.6000000000000005</v>
      </c>
      <c r="E745" s="17"/>
    </row>
    <row r="746" spans="1:5" x14ac:dyDescent="0.2">
      <c r="A746" s="16" t="s">
        <v>743</v>
      </c>
      <c r="B746" s="46" t="s">
        <v>1745</v>
      </c>
      <c r="C746" s="47">
        <v>1.9115</v>
      </c>
      <c r="D746" s="44">
        <v>2.6</v>
      </c>
      <c r="E746" s="17"/>
    </row>
    <row r="747" spans="1:5" x14ac:dyDescent="0.2">
      <c r="A747" s="16" t="s">
        <v>744</v>
      </c>
      <c r="B747" s="46" t="s">
        <v>1746</v>
      </c>
      <c r="C747" s="47">
        <v>1.5245</v>
      </c>
      <c r="D747" s="44">
        <v>6.2</v>
      </c>
      <c r="E747" s="17"/>
    </row>
    <row r="748" spans="1:5" x14ac:dyDescent="0.2">
      <c r="A748" s="16" t="s">
        <v>745</v>
      </c>
      <c r="B748" s="46" t="s">
        <v>1747</v>
      </c>
      <c r="C748" s="47">
        <v>1.137</v>
      </c>
      <c r="D748" s="44">
        <v>4.2</v>
      </c>
      <c r="E748" s="17"/>
    </row>
    <row r="749" spans="1:5" x14ac:dyDescent="0.2">
      <c r="A749" s="16" t="s">
        <v>746</v>
      </c>
      <c r="B749" s="46" t="s">
        <v>1748</v>
      </c>
      <c r="C749" s="47">
        <v>1.2312000000000001</v>
      </c>
      <c r="D749" s="44">
        <v>4.9000000000000004</v>
      </c>
      <c r="E749" s="17"/>
    </row>
    <row r="750" spans="1:5" x14ac:dyDescent="0.2">
      <c r="A750" s="16" t="s">
        <v>747</v>
      </c>
      <c r="B750" s="46" t="s">
        <v>1749</v>
      </c>
      <c r="C750" s="47">
        <v>0.63600000000000001</v>
      </c>
      <c r="D750" s="44">
        <v>3.14</v>
      </c>
      <c r="E750" s="17"/>
    </row>
    <row r="751" spans="1:5" x14ac:dyDescent="0.2">
      <c r="A751" s="16" t="s">
        <v>748</v>
      </c>
      <c r="B751" s="46" t="s">
        <v>1750</v>
      </c>
      <c r="C751" s="47">
        <v>1.2072000000000001</v>
      </c>
      <c r="D751" s="44">
        <v>7.6000000000000005</v>
      </c>
      <c r="E751" s="17"/>
    </row>
    <row r="752" spans="1:5" x14ac:dyDescent="0.2">
      <c r="A752" s="16" t="s">
        <v>749</v>
      </c>
      <c r="B752" s="46" t="s">
        <v>1751</v>
      </c>
      <c r="C752" s="47">
        <v>0.71860000000000002</v>
      </c>
      <c r="D752" s="44">
        <v>4.7</v>
      </c>
      <c r="E752" s="17"/>
    </row>
    <row r="753" spans="1:5" x14ac:dyDescent="0.2">
      <c r="A753" s="16" t="s">
        <v>750</v>
      </c>
      <c r="B753" s="46" t="s">
        <v>1752</v>
      </c>
      <c r="C753" s="47">
        <v>0.57650000000000001</v>
      </c>
      <c r="D753" s="44">
        <v>2.7</v>
      </c>
      <c r="E753" s="17"/>
    </row>
    <row r="754" spans="1:5" x14ac:dyDescent="0.2">
      <c r="A754" s="16" t="s">
        <v>751</v>
      </c>
      <c r="B754" s="46" t="s">
        <v>1753</v>
      </c>
      <c r="C754" s="47">
        <v>6.8221999999999996</v>
      </c>
      <c r="D754" s="44">
        <v>12.1</v>
      </c>
      <c r="E754" s="17"/>
    </row>
    <row r="755" spans="1:5" x14ac:dyDescent="0.2">
      <c r="A755" s="16" t="s">
        <v>752</v>
      </c>
      <c r="B755" s="46" t="s">
        <v>1754</v>
      </c>
      <c r="C755" s="47">
        <v>2.9733999999999998</v>
      </c>
      <c r="D755" s="44">
        <v>6.09</v>
      </c>
      <c r="E755" s="17"/>
    </row>
    <row r="756" spans="1:5" x14ac:dyDescent="0.2">
      <c r="A756" s="16" t="s">
        <v>753</v>
      </c>
      <c r="B756" s="46" t="s">
        <v>1755</v>
      </c>
      <c r="C756" s="47">
        <v>8.5748999999999995</v>
      </c>
      <c r="D756" s="44">
        <v>15.040000000000001</v>
      </c>
      <c r="E756" s="17"/>
    </row>
    <row r="757" spans="1:5" x14ac:dyDescent="0.2">
      <c r="A757" s="16" t="s">
        <v>754</v>
      </c>
      <c r="B757" s="46" t="s">
        <v>1756</v>
      </c>
      <c r="C757" s="47">
        <v>3.0495000000000001</v>
      </c>
      <c r="D757" s="44">
        <v>5.97</v>
      </c>
      <c r="E757" s="17"/>
    </row>
    <row r="758" spans="1:5" x14ac:dyDescent="0.2">
      <c r="A758" s="16" t="s">
        <v>755</v>
      </c>
      <c r="B758" s="46" t="s">
        <v>1757</v>
      </c>
      <c r="C758" s="47">
        <v>2.6015999999999999</v>
      </c>
      <c r="D758" s="44">
        <v>4.4000000000000004</v>
      </c>
      <c r="E758" s="17"/>
    </row>
    <row r="759" spans="1:5" x14ac:dyDescent="0.2">
      <c r="A759" s="16" t="s">
        <v>756</v>
      </c>
      <c r="B759" s="46" t="s">
        <v>1758</v>
      </c>
      <c r="C759" s="47">
        <v>2.8087</v>
      </c>
      <c r="D759" s="44">
        <v>7.9</v>
      </c>
      <c r="E759" s="17"/>
    </row>
    <row r="760" spans="1:5" x14ac:dyDescent="0.2">
      <c r="A760" s="16" t="s">
        <v>757</v>
      </c>
      <c r="B760" s="46" t="s">
        <v>1759</v>
      </c>
      <c r="C760" s="47">
        <v>1.3664000000000001</v>
      </c>
      <c r="D760" s="44">
        <v>3.83</v>
      </c>
      <c r="E760" s="17"/>
    </row>
    <row r="761" spans="1:5" x14ac:dyDescent="0.2">
      <c r="A761" s="16" t="s">
        <v>758</v>
      </c>
      <c r="B761" s="46" t="s">
        <v>1760</v>
      </c>
      <c r="C761" s="47">
        <v>0.92149999999999999</v>
      </c>
      <c r="D761" s="44">
        <v>3</v>
      </c>
      <c r="E761" s="17"/>
    </row>
    <row r="762" spans="1:5" x14ac:dyDescent="0.2">
      <c r="A762" s="16" t="s">
        <v>759</v>
      </c>
      <c r="B762" s="46" t="s">
        <v>1761</v>
      </c>
      <c r="C762" s="47">
        <v>7.3403</v>
      </c>
      <c r="D762" s="44">
        <v>18.600000000000001</v>
      </c>
      <c r="E762" s="17"/>
    </row>
    <row r="763" spans="1:5" x14ac:dyDescent="0.2">
      <c r="A763" s="16" t="s">
        <v>760</v>
      </c>
      <c r="B763" s="46" t="s">
        <v>1762</v>
      </c>
      <c r="C763" s="47">
        <v>3.1278999999999999</v>
      </c>
      <c r="D763" s="44">
        <v>8.7000000000000011</v>
      </c>
      <c r="E763" s="17"/>
    </row>
    <row r="764" spans="1:5" x14ac:dyDescent="0.2">
      <c r="A764" s="16" t="s">
        <v>761</v>
      </c>
      <c r="B764" s="46" t="s">
        <v>1763</v>
      </c>
      <c r="C764" s="47">
        <v>2.9098000000000002</v>
      </c>
      <c r="D764" s="44">
        <v>10</v>
      </c>
      <c r="E764" s="17"/>
    </row>
    <row r="765" spans="1:5" x14ac:dyDescent="0.2">
      <c r="A765" s="16" t="s">
        <v>762</v>
      </c>
      <c r="B765" s="46" t="s">
        <v>1764</v>
      </c>
      <c r="C765" s="47">
        <v>0.7833</v>
      </c>
      <c r="D765" s="44">
        <v>3.33</v>
      </c>
      <c r="E765" s="17"/>
    </row>
    <row r="766" spans="1:5" x14ac:dyDescent="0.2">
      <c r="A766" s="16" t="s">
        <v>763</v>
      </c>
      <c r="B766" s="46" t="s">
        <v>1765</v>
      </c>
      <c r="C766" s="47">
        <v>0.7833</v>
      </c>
      <c r="D766" s="44">
        <v>4.0999999999999996</v>
      </c>
      <c r="E766" s="17"/>
    </row>
    <row r="767" spans="1:5" x14ac:dyDescent="0.2">
      <c r="A767" s="16" t="s">
        <v>764</v>
      </c>
      <c r="B767" s="46" t="s">
        <v>1766</v>
      </c>
      <c r="C767" s="47">
        <v>1.3165</v>
      </c>
      <c r="D767" s="44">
        <v>5</v>
      </c>
      <c r="E767" s="17"/>
    </row>
    <row r="768" spans="1:5" x14ac:dyDescent="0.2">
      <c r="A768" s="16" t="s">
        <v>765</v>
      </c>
      <c r="B768" s="46" t="s">
        <v>1767</v>
      </c>
      <c r="C768" s="47">
        <v>3.2734000000000001</v>
      </c>
      <c r="D768" s="44">
        <v>9.82</v>
      </c>
      <c r="E768" s="17"/>
    </row>
    <row r="769" spans="1:5" x14ac:dyDescent="0.2">
      <c r="A769" s="16" t="s">
        <v>766</v>
      </c>
      <c r="B769" s="46" t="s">
        <v>1768</v>
      </c>
      <c r="C769" s="47">
        <v>1.8661000000000001</v>
      </c>
      <c r="D769" s="44">
        <v>4.71</v>
      </c>
      <c r="E769" s="17"/>
    </row>
    <row r="770" spans="1:5" x14ac:dyDescent="0.2">
      <c r="A770" s="16" t="s">
        <v>767</v>
      </c>
      <c r="B770" s="46" t="s">
        <v>1769</v>
      </c>
      <c r="C770" s="47">
        <v>0.86550000000000005</v>
      </c>
      <c r="D770" s="44">
        <v>2</v>
      </c>
      <c r="E770" s="17"/>
    </row>
    <row r="771" spans="1:5" x14ac:dyDescent="0.2">
      <c r="A771" s="16" t="s">
        <v>768</v>
      </c>
      <c r="B771" s="46" t="s">
        <v>1770</v>
      </c>
      <c r="C771" s="47">
        <v>3.3609</v>
      </c>
      <c r="D771" s="44">
        <v>10.8</v>
      </c>
      <c r="E771" s="17"/>
    </row>
    <row r="772" spans="1:5" x14ac:dyDescent="0.2">
      <c r="A772" s="16" t="s">
        <v>769</v>
      </c>
      <c r="B772" s="46" t="s">
        <v>1771</v>
      </c>
      <c r="C772" s="47">
        <v>1.7181</v>
      </c>
      <c r="D772" s="44">
        <v>5.6000000000000005</v>
      </c>
      <c r="E772" s="17"/>
    </row>
    <row r="773" spans="1:5" x14ac:dyDescent="0.2">
      <c r="A773" s="16" t="s">
        <v>770</v>
      </c>
      <c r="B773" s="46" t="s">
        <v>1772</v>
      </c>
      <c r="C773" s="47">
        <v>1.1165</v>
      </c>
      <c r="D773" s="44">
        <v>2.7</v>
      </c>
      <c r="E773" s="17"/>
    </row>
    <row r="774" spans="1:5" x14ac:dyDescent="0.2">
      <c r="A774" s="16" t="s">
        <v>771</v>
      </c>
      <c r="B774" s="46" t="s">
        <v>18</v>
      </c>
      <c r="C774" s="47">
        <v>4.4949000000000003</v>
      </c>
      <c r="D774" s="44">
        <v>27.89</v>
      </c>
      <c r="E774" s="17"/>
    </row>
    <row r="775" spans="1:5" x14ac:dyDescent="0.2">
      <c r="A775" s="16" t="s">
        <v>772</v>
      </c>
      <c r="B775" s="46" t="s">
        <v>19</v>
      </c>
      <c r="C775" s="47">
        <v>8.1357999999999997</v>
      </c>
      <c r="D775" s="44">
        <v>43.75</v>
      </c>
      <c r="E775" s="17"/>
    </row>
    <row r="776" spans="1:5" x14ac:dyDescent="0.2">
      <c r="A776" s="16" t="s">
        <v>773</v>
      </c>
      <c r="B776" s="46" t="s">
        <v>20</v>
      </c>
      <c r="C776" s="47">
        <v>2.5617999999999999</v>
      </c>
      <c r="D776" s="44">
        <v>18</v>
      </c>
      <c r="E776" s="17"/>
    </row>
    <row r="777" spans="1:5" x14ac:dyDescent="0.2">
      <c r="A777" s="16" t="s">
        <v>774</v>
      </c>
      <c r="B777" s="46" t="s">
        <v>21</v>
      </c>
      <c r="C777" s="47">
        <v>2.6671</v>
      </c>
      <c r="D777" s="44">
        <v>19.080000000000002</v>
      </c>
      <c r="E777" s="17"/>
    </row>
    <row r="778" spans="1:5" x14ac:dyDescent="0.2">
      <c r="A778" s="16" t="s">
        <v>775</v>
      </c>
      <c r="B778" s="46" t="s">
        <v>22</v>
      </c>
      <c r="C778" s="47">
        <v>2.1349999999999998</v>
      </c>
      <c r="D778" s="44">
        <v>18.420000000000002</v>
      </c>
      <c r="E778" s="17"/>
    </row>
    <row r="779" spans="1:5" x14ac:dyDescent="0.2">
      <c r="A779" s="16" t="s">
        <v>776</v>
      </c>
      <c r="B779" s="46" t="s">
        <v>23</v>
      </c>
      <c r="C779" s="47">
        <v>0.55289999999999995</v>
      </c>
      <c r="D779" s="44">
        <v>1.57</v>
      </c>
      <c r="E779" s="17"/>
    </row>
    <row r="780" spans="1:5" x14ac:dyDescent="0.2">
      <c r="A780" s="16" t="s">
        <v>777</v>
      </c>
      <c r="B780" s="46" t="s">
        <v>24</v>
      </c>
      <c r="C780" s="47">
        <v>7.3514999999999997</v>
      </c>
      <c r="D780" s="44">
        <v>15.89</v>
      </c>
      <c r="E780" s="17"/>
    </row>
    <row r="781" spans="1:5" x14ac:dyDescent="0.2">
      <c r="A781" s="16" t="s">
        <v>778</v>
      </c>
      <c r="B781" s="46" t="s">
        <v>25</v>
      </c>
      <c r="C781" s="47">
        <v>0.4803</v>
      </c>
      <c r="D781" s="44">
        <v>1.67</v>
      </c>
      <c r="E781" s="17"/>
    </row>
    <row r="782" spans="1:5" x14ac:dyDescent="0.2">
      <c r="A782" s="16" t="s">
        <v>779</v>
      </c>
      <c r="B782" s="46" t="s">
        <v>26</v>
      </c>
      <c r="C782" s="47">
        <v>7.9298000000000002</v>
      </c>
      <c r="D782" s="44">
        <v>32.33</v>
      </c>
      <c r="E782" s="17"/>
    </row>
    <row r="783" spans="1:5" x14ac:dyDescent="0.2">
      <c r="A783" s="16" t="s">
        <v>780</v>
      </c>
      <c r="B783" s="46" t="s">
        <v>27</v>
      </c>
      <c r="C783" s="47">
        <v>33.808100000000003</v>
      </c>
      <c r="D783" s="44">
        <v>81.5</v>
      </c>
      <c r="E783" s="17"/>
    </row>
    <row r="784" spans="1:5" x14ac:dyDescent="0.2">
      <c r="A784" s="16" t="s">
        <v>781</v>
      </c>
      <c r="B784" s="46" t="s">
        <v>28</v>
      </c>
      <c r="C784" s="47">
        <v>33.808100000000003</v>
      </c>
      <c r="D784" s="44">
        <v>113.10000000000001</v>
      </c>
      <c r="E784" s="17"/>
    </row>
    <row r="785" spans="1:5" x14ac:dyDescent="0.2">
      <c r="A785" s="16" t="s">
        <v>782</v>
      </c>
      <c r="B785" s="46" t="s">
        <v>29</v>
      </c>
      <c r="C785" s="47">
        <v>24.9696</v>
      </c>
      <c r="D785" s="44">
        <v>96.33</v>
      </c>
      <c r="E785" s="17"/>
    </row>
    <row r="786" spans="1:5" x14ac:dyDescent="0.2">
      <c r="A786" s="16" t="s">
        <v>783</v>
      </c>
      <c r="B786" s="46" t="s">
        <v>30</v>
      </c>
      <c r="C786" s="47">
        <v>15.352399999999999</v>
      </c>
      <c r="D786" s="44">
        <v>65.790000000000006</v>
      </c>
    </row>
    <row r="787" spans="1:5" x14ac:dyDescent="0.2">
      <c r="A787" s="16" t="s">
        <v>784</v>
      </c>
      <c r="B787" s="46" t="s">
        <v>31</v>
      </c>
      <c r="C787" s="47">
        <v>12.767799999999999</v>
      </c>
      <c r="D787" s="44">
        <v>56.910000000000004</v>
      </c>
    </row>
    <row r="788" spans="1:5" x14ac:dyDescent="0.2">
      <c r="A788" s="16" t="s">
        <v>785</v>
      </c>
      <c r="B788" s="46" t="s">
        <v>32</v>
      </c>
      <c r="C788" s="47">
        <v>8.2171000000000003</v>
      </c>
      <c r="D788" s="44">
        <v>38.730000000000004</v>
      </c>
    </row>
    <row r="789" spans="1:5" x14ac:dyDescent="0.2">
      <c r="A789" s="16" t="s">
        <v>786</v>
      </c>
      <c r="B789" s="46" t="s">
        <v>33</v>
      </c>
      <c r="C789" s="47">
        <v>6.3997999999999999</v>
      </c>
      <c r="D789" s="44">
        <v>28.59</v>
      </c>
    </row>
    <row r="790" spans="1:5" x14ac:dyDescent="0.2">
      <c r="A790" s="16" t="s">
        <v>787</v>
      </c>
      <c r="B790" s="46" t="s">
        <v>34</v>
      </c>
      <c r="C790" s="47">
        <v>3.7526000000000002</v>
      </c>
      <c r="D790" s="44">
        <v>17.059999999999999</v>
      </c>
    </row>
    <row r="791" spans="1:5" x14ac:dyDescent="0.2">
      <c r="A791" s="16" t="s">
        <v>788</v>
      </c>
      <c r="B791" s="46" t="s">
        <v>35</v>
      </c>
      <c r="C791" s="47">
        <v>3.3795999999999999</v>
      </c>
      <c r="D791" s="44">
        <v>21.36</v>
      </c>
    </row>
    <row r="792" spans="1:5" x14ac:dyDescent="0.2">
      <c r="A792" s="16" t="s">
        <v>789</v>
      </c>
      <c r="B792" s="46" t="s">
        <v>36</v>
      </c>
      <c r="C792" s="47">
        <v>3.3795999999999999</v>
      </c>
      <c r="D792" s="44">
        <v>10.67</v>
      </c>
    </row>
    <row r="793" spans="1:5" x14ac:dyDescent="0.2">
      <c r="A793" s="16" t="s">
        <v>790</v>
      </c>
      <c r="B793" s="46" t="s">
        <v>37</v>
      </c>
      <c r="C793" s="47">
        <v>12.818199999999999</v>
      </c>
      <c r="D793" s="44">
        <v>56.72</v>
      </c>
    </row>
    <row r="794" spans="1:5" x14ac:dyDescent="0.2">
      <c r="A794" s="16" t="s">
        <v>791</v>
      </c>
      <c r="B794" s="46" t="s">
        <v>38</v>
      </c>
      <c r="C794" s="47">
        <v>11.471299999999999</v>
      </c>
      <c r="D794" s="44">
        <v>50.730000000000004</v>
      </c>
    </row>
    <row r="795" spans="1:5" x14ac:dyDescent="0.2">
      <c r="A795" s="16" t="s">
        <v>792</v>
      </c>
      <c r="B795" s="46" t="s">
        <v>39</v>
      </c>
      <c r="C795" s="47">
        <v>10.1244</v>
      </c>
      <c r="D795" s="44">
        <v>46.67</v>
      </c>
    </row>
    <row r="796" spans="1:5" x14ac:dyDescent="0.2">
      <c r="A796" s="16" t="s">
        <v>793</v>
      </c>
      <c r="B796" s="46" t="s">
        <v>40</v>
      </c>
      <c r="C796" s="47">
        <v>9.6751000000000005</v>
      </c>
      <c r="D796" s="44">
        <v>55.2</v>
      </c>
    </row>
    <row r="797" spans="1:5" x14ac:dyDescent="0.2">
      <c r="A797" s="16" t="s">
        <v>794</v>
      </c>
      <c r="B797" s="46" t="s">
        <v>41</v>
      </c>
      <c r="C797" s="47">
        <v>9.6751000000000005</v>
      </c>
      <c r="D797" s="44">
        <v>52.800000000000004</v>
      </c>
    </row>
    <row r="798" spans="1:5" x14ac:dyDescent="0.2">
      <c r="A798" s="16" t="s">
        <v>795</v>
      </c>
      <c r="B798" s="46" t="s">
        <v>42</v>
      </c>
      <c r="C798" s="47">
        <v>5.758</v>
      </c>
      <c r="D798" s="44">
        <v>31.91</v>
      </c>
    </row>
    <row r="799" spans="1:5" x14ac:dyDescent="0.2">
      <c r="A799" s="16" t="s">
        <v>796</v>
      </c>
      <c r="B799" s="46" t="s">
        <v>43</v>
      </c>
      <c r="C799" s="47">
        <v>4.2533000000000003</v>
      </c>
      <c r="D799" s="44">
        <v>23.28</v>
      </c>
    </row>
    <row r="800" spans="1:5" x14ac:dyDescent="0.2">
      <c r="A800" s="16" t="s">
        <v>797</v>
      </c>
      <c r="B800" s="46" t="s">
        <v>44</v>
      </c>
      <c r="C800" s="47">
        <v>2.3622999999999998</v>
      </c>
      <c r="D800" s="44">
        <v>12.4</v>
      </c>
    </row>
    <row r="801" spans="1:4" x14ac:dyDescent="0.2">
      <c r="A801" s="16" t="s">
        <v>798</v>
      </c>
      <c r="B801" s="46" t="s">
        <v>45</v>
      </c>
      <c r="C801" s="47">
        <v>1.8495999999999999</v>
      </c>
      <c r="D801" s="44">
        <v>9.85</v>
      </c>
    </row>
    <row r="802" spans="1:4" x14ac:dyDescent="0.2">
      <c r="A802" s="16" t="s">
        <v>848</v>
      </c>
      <c r="B802" s="46" t="s">
        <v>1773</v>
      </c>
      <c r="C802" s="47">
        <v>0</v>
      </c>
      <c r="D802" s="44">
        <v>0</v>
      </c>
    </row>
    <row r="803" spans="1:4" x14ac:dyDescent="0.2">
      <c r="A803" s="50" t="s">
        <v>849</v>
      </c>
      <c r="B803" s="51" t="s">
        <v>850</v>
      </c>
      <c r="C803" s="52">
        <v>0</v>
      </c>
      <c r="D803" s="45">
        <v>0</v>
      </c>
    </row>
  </sheetData>
  <sheetProtection algorithmName="SHA-512" hashValue="gAi7NmGS+QEO46uRNHpIcHW6XzYEry/36aTIWmDCPKuZeljkOGZBWg0ArILe1kPva7Od4jdpfoNywmHMVqATDw==" saltValue="AiP5g9/YQVr5wAiAQUIMUA==" spinCount="100000" sheet="1" objects="1" scenarios="1"/>
  <sortState xmlns:xlrd2="http://schemas.microsoft.com/office/spreadsheetml/2017/richdata2" ref="F25:I84">
    <sortCondition ref="H25:H84"/>
    <sortCondition ref="G25:G84"/>
  </sortState>
  <customSheetViews>
    <customSheetView guid="{27992933-2A49-4B44-A49D-DA3AC591FC51}" scale="75">
      <pane ySplit="2" topLeftCell="A3" activePane="bottomLeft" state="frozen"/>
      <selection pane="bottomLeft" activeCell="C425" sqref="C425"/>
      <pageMargins left="0.7" right="0.7" top="0.75" bottom="0.75" header="0.3" footer="0.3"/>
      <pageSetup orientation="portrait" r:id="rId1"/>
    </customSheetView>
  </customSheetViews>
  <phoneticPr fontId="10" type="noConversion"/>
  <pageMargins left="0.7" right="0.7" top="0.75" bottom="0.75" header="0.3" footer="0.3"/>
  <pageSetup orientation="portrait" r:id="rId2"/>
  <headerFooter>
    <oddFooter>&amp;R&amp;Z&amp;F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46"/>
  <sheetViews>
    <sheetView tabSelected="1" zoomScale="75" zoomScaleNormal="75" workbookViewId="0">
      <pane ySplit="11" topLeftCell="A24" activePane="bottomLeft" state="frozen"/>
      <selection pane="bottomLeft" activeCell="C4" sqref="C4"/>
    </sheetView>
  </sheetViews>
  <sheetFormatPr defaultColWidth="9.140625" defaultRowHeight="12.75" x14ac:dyDescent="0.2"/>
  <cols>
    <col min="1" max="1" width="2.85546875" customWidth="1"/>
    <col min="2" max="2" width="53.42578125" customWidth="1"/>
    <col min="3" max="3" width="28.7109375" customWidth="1"/>
    <col min="4" max="4" width="18.28515625" customWidth="1"/>
    <col min="5" max="5" width="35.5703125" customWidth="1"/>
    <col min="6" max="6" width="11.42578125" customWidth="1"/>
    <col min="7" max="7" width="11.140625" bestFit="1" customWidth="1"/>
  </cols>
  <sheetData>
    <row r="1" spans="2:6" ht="23.25" x14ac:dyDescent="0.2">
      <c r="B1" s="27" t="s">
        <v>810</v>
      </c>
      <c r="C1" s="63"/>
      <c r="D1" s="63"/>
      <c r="E1" s="63"/>
      <c r="F1" s="63"/>
    </row>
    <row r="2" spans="2:6" ht="25.5" customHeight="1" thickBot="1" x14ac:dyDescent="0.25">
      <c r="B2" s="28"/>
      <c r="C2" s="64"/>
      <c r="D2" s="64"/>
      <c r="E2" s="64"/>
      <c r="F2" s="64"/>
    </row>
    <row r="3" spans="2:6" ht="25.5" customHeight="1" thickTop="1" x14ac:dyDescent="0.2"/>
    <row r="4" spans="2:6" ht="25.5" customHeight="1" x14ac:dyDescent="0.2">
      <c r="B4" s="93" t="s">
        <v>811</v>
      </c>
      <c r="C4" s="94"/>
      <c r="E4" s="29"/>
    </row>
    <row r="5" spans="2:6" ht="25.5" customHeight="1" x14ac:dyDescent="0.2">
      <c r="B5" s="93" t="s">
        <v>812</v>
      </c>
      <c r="C5" s="95"/>
      <c r="D5" s="26">
        <v>1</v>
      </c>
      <c r="F5" s="30"/>
    </row>
    <row r="6" spans="2:6" ht="25.5" customHeight="1" x14ac:dyDescent="0.2">
      <c r="B6" s="93" t="s">
        <v>813</v>
      </c>
      <c r="C6" s="96"/>
      <c r="D6" s="8"/>
      <c r="E6" s="13" t="s">
        <v>64</v>
      </c>
    </row>
    <row r="7" spans="2:6" ht="25.5" customHeight="1" x14ac:dyDescent="0.2">
      <c r="B7" s="93" t="s">
        <v>814</v>
      </c>
      <c r="C7" s="97"/>
      <c r="D7" s="8"/>
      <c r="E7" s="13" t="s">
        <v>64</v>
      </c>
    </row>
    <row r="8" spans="2:6" ht="25.5" customHeight="1" x14ac:dyDescent="0.2">
      <c r="B8" s="93" t="s">
        <v>885</v>
      </c>
      <c r="C8" s="95"/>
      <c r="D8" s="26">
        <v>1</v>
      </c>
      <c r="E8" s="13" t="s">
        <v>69</v>
      </c>
    </row>
    <row r="9" spans="2:6" ht="25.5" customHeight="1" x14ac:dyDescent="0.2">
      <c r="B9" s="93" t="s">
        <v>913</v>
      </c>
      <c r="C9" s="99"/>
      <c r="D9" s="26"/>
      <c r="E9" s="114" t="s">
        <v>916</v>
      </c>
      <c r="F9" s="114"/>
    </row>
    <row r="10" spans="2:6" ht="26.25" customHeight="1" x14ac:dyDescent="0.2">
      <c r="B10" s="93" t="s">
        <v>914</v>
      </c>
      <c r="C10" s="98"/>
      <c r="E10" s="114" t="s">
        <v>915</v>
      </c>
      <c r="F10" s="114"/>
    </row>
    <row r="11" spans="2:6" ht="25.5" customHeight="1" thickBot="1" x14ac:dyDescent="0.25"/>
    <row r="12" spans="2:6" ht="13.5" thickBot="1" x14ac:dyDescent="0.25">
      <c r="B12" s="19" t="s">
        <v>879</v>
      </c>
      <c r="C12" s="123" t="e">
        <f>VLOOKUP(C4,MEDICAID_WEIGHTS,2, FALSE)</f>
        <v>#N/A</v>
      </c>
      <c r="D12" s="123"/>
      <c r="E12" s="123"/>
      <c r="F12" s="124"/>
    </row>
    <row r="13" spans="2:6" ht="25.5" customHeight="1" thickBot="1" x14ac:dyDescent="0.25"/>
    <row r="14" spans="2:6" x14ac:dyDescent="0.2">
      <c r="B14" s="65" t="s">
        <v>800</v>
      </c>
      <c r="C14" s="66">
        <v>1</v>
      </c>
    </row>
    <row r="15" spans="2:6" x14ac:dyDescent="0.2">
      <c r="B15" s="67" t="s">
        <v>58</v>
      </c>
      <c r="C15" s="68" t="e">
        <f>VLOOKUP(C7,StFY,3,TRUE)</f>
        <v>#N/A</v>
      </c>
    </row>
    <row r="16" spans="2:6" x14ac:dyDescent="0.2">
      <c r="B16" s="69" t="s">
        <v>59</v>
      </c>
      <c r="C16" s="31" t="e">
        <f>VLOOKUP(C4,MEDICAID_WEIGHTS,3,FALSE)</f>
        <v>#N/A</v>
      </c>
    </row>
    <row r="17" spans="2:6" x14ac:dyDescent="0.2">
      <c r="B17" s="69" t="s">
        <v>60</v>
      </c>
      <c r="C17" s="18">
        <f>C7-C6+1</f>
        <v>1</v>
      </c>
    </row>
    <row r="18" spans="2:6" x14ac:dyDescent="0.2">
      <c r="B18" s="70" t="s">
        <v>61</v>
      </c>
      <c r="C18" s="71" t="e">
        <f>ROUND(VLOOKUP(C4,MEDICAID_WEIGHTS,4,FALSE),2)</f>
        <v>#N/A</v>
      </c>
    </row>
    <row r="19" spans="2:6" x14ac:dyDescent="0.2">
      <c r="B19" s="67" t="s">
        <v>62</v>
      </c>
      <c r="C19" s="72" t="e">
        <f>ROUND(C15*C16,2)</f>
        <v>#N/A</v>
      </c>
    </row>
    <row r="20" spans="2:6" x14ac:dyDescent="0.2">
      <c r="B20" s="67" t="s">
        <v>65</v>
      </c>
      <c r="C20" s="14" t="e">
        <f>ROUND(C19*VLOOKUP(C7,StFY,4),2)</f>
        <v>#N/A</v>
      </c>
    </row>
    <row r="21" spans="2:6" x14ac:dyDescent="0.2">
      <c r="B21" s="73" t="s">
        <v>66</v>
      </c>
      <c r="C21" s="74" t="e">
        <f>IF(OR(C4="0998",C4="0999"),0,MAX(C10-C20,0))</f>
        <v>#N/A</v>
      </c>
    </row>
    <row r="22" spans="2:6" x14ac:dyDescent="0.2">
      <c r="B22" s="70" t="s">
        <v>63</v>
      </c>
      <c r="C22" s="75" t="e">
        <f>IF(OR(D8&lt;&gt;2,C18=0),0,ROUND(C19/C18,2))</f>
        <v>#N/A</v>
      </c>
    </row>
    <row r="23" spans="2:6" x14ac:dyDescent="0.2">
      <c r="B23" s="76" t="s">
        <v>801</v>
      </c>
      <c r="C23" s="14" t="e">
        <f>MIN(C22*C17,C19)</f>
        <v>#N/A</v>
      </c>
    </row>
    <row r="24" spans="2:6" x14ac:dyDescent="0.2">
      <c r="B24" s="67" t="s">
        <v>67</v>
      </c>
      <c r="C24" s="14" t="e">
        <f>C23*VLOOKUP(C7,StFY,4)</f>
        <v>#N/A</v>
      </c>
    </row>
    <row r="25" spans="2:6" x14ac:dyDescent="0.2">
      <c r="B25" s="73" t="s">
        <v>68</v>
      </c>
      <c r="C25" s="74">
        <f>IF(OR(C4="0998",C4="0999",D8&lt;&gt;2),0,MAX(C10-C24,0))</f>
        <v>0</v>
      </c>
    </row>
    <row r="26" spans="2:6" ht="13.5" thickBot="1" x14ac:dyDescent="0.25">
      <c r="B26" s="77" t="s">
        <v>70</v>
      </c>
      <c r="C26" s="15">
        <f>ROUND(VLOOKUP(D5,HOSPITAL_FACTORS,3+C14,FALSE),4)</f>
        <v>0.61009999999999998</v>
      </c>
    </row>
    <row r="27" spans="2:6" ht="25.5" customHeight="1" thickBot="1" x14ac:dyDescent="0.25"/>
    <row r="28" spans="2:6" ht="25.5" customHeight="1" thickTop="1" x14ac:dyDescent="0.2">
      <c r="B28" s="78"/>
      <c r="C28" s="78"/>
      <c r="D28" s="78"/>
      <c r="E28" s="78"/>
      <c r="F28" s="79"/>
    </row>
    <row r="29" spans="2:6" x14ac:dyDescent="0.2">
      <c r="B29" s="20"/>
      <c r="C29" s="20"/>
      <c r="D29" s="21" t="s">
        <v>71</v>
      </c>
    </row>
    <row r="30" spans="2:6" x14ac:dyDescent="0.2">
      <c r="B30" s="20"/>
      <c r="C30" s="22" t="s">
        <v>72</v>
      </c>
      <c r="D30" s="23" t="s">
        <v>73</v>
      </c>
      <c r="E30" s="21" t="s">
        <v>74</v>
      </c>
      <c r="F30" s="21"/>
    </row>
    <row r="31" spans="2:6" ht="30.75" customHeight="1" x14ac:dyDescent="0.2">
      <c r="B31" s="80" t="s">
        <v>75</v>
      </c>
      <c r="C31" s="81"/>
      <c r="D31" s="82" t="e">
        <f>IF(D8=2,0,C19)</f>
        <v>#N/A</v>
      </c>
      <c r="E31" s="127" t="s">
        <v>803</v>
      </c>
      <c r="F31" s="128"/>
    </row>
    <row r="32" spans="2:6" ht="30.75" customHeight="1" x14ac:dyDescent="0.2">
      <c r="B32" s="83" t="s">
        <v>76</v>
      </c>
      <c r="C32" s="84" t="s">
        <v>77</v>
      </c>
      <c r="D32" s="85" t="e">
        <f>IF(D8=2,0,C21*C26)</f>
        <v>#N/A</v>
      </c>
      <c r="E32" s="115" t="s">
        <v>9</v>
      </c>
      <c r="F32" s="116"/>
    </row>
    <row r="33" spans="2:6" ht="30.75" customHeight="1" x14ac:dyDescent="0.2">
      <c r="B33" s="83" t="s">
        <v>78</v>
      </c>
      <c r="C33" s="86" t="s">
        <v>79</v>
      </c>
      <c r="D33" s="85" t="e">
        <f>C23</f>
        <v>#N/A</v>
      </c>
      <c r="E33" s="115" t="s">
        <v>802</v>
      </c>
      <c r="F33" s="116"/>
    </row>
    <row r="34" spans="2:6" ht="43.5" customHeight="1" x14ac:dyDescent="0.2">
      <c r="B34" s="87" t="s">
        <v>80</v>
      </c>
      <c r="C34" s="88" t="s">
        <v>81</v>
      </c>
      <c r="D34" s="89">
        <f>C25*C26</f>
        <v>0</v>
      </c>
      <c r="E34" s="117" t="s">
        <v>10</v>
      </c>
      <c r="F34" s="118"/>
    </row>
    <row r="35" spans="2:6" ht="30.75" customHeight="1" x14ac:dyDescent="0.2">
      <c r="B35" s="12" t="s">
        <v>82</v>
      </c>
      <c r="C35" s="90"/>
      <c r="D35" s="43" t="e">
        <f>SUM(D31:D34)</f>
        <v>#N/A</v>
      </c>
      <c r="E35" s="91"/>
      <c r="F35" s="92"/>
    </row>
    <row r="36" spans="2:6" ht="30.75" customHeight="1" x14ac:dyDescent="0.2">
      <c r="B36" s="121" t="s">
        <v>909</v>
      </c>
      <c r="C36" s="122"/>
      <c r="D36" s="43" t="e">
        <f>D35*(1-VLOOKUP(C7,StFY,5))</f>
        <v>#N/A</v>
      </c>
      <c r="E36" s="125" t="s">
        <v>910</v>
      </c>
      <c r="F36" s="126"/>
    </row>
    <row r="37" spans="2:6" ht="25.5" customHeight="1" x14ac:dyDescent="0.2">
      <c r="B37" s="121" t="s">
        <v>908</v>
      </c>
      <c r="C37" s="122"/>
      <c r="D37" s="24" t="e">
        <f>ROUND(D36+C9,2)</f>
        <v>#N/A</v>
      </c>
      <c r="E37" s="125" t="s">
        <v>911</v>
      </c>
      <c r="F37" s="126"/>
    </row>
    <row r="38" spans="2:6" ht="5.25" customHeight="1" x14ac:dyDescent="0.2"/>
    <row r="39" spans="2:6" ht="5.25" customHeight="1" x14ac:dyDescent="0.2"/>
    <row r="40" spans="2:6" ht="40.5" customHeight="1" x14ac:dyDescent="0.2">
      <c r="B40" s="120" t="s">
        <v>880</v>
      </c>
      <c r="C40" s="120"/>
      <c r="D40" s="120"/>
      <c r="E40" s="120"/>
      <c r="F40" s="120"/>
    </row>
    <row r="41" spans="2:6" ht="10.5" customHeight="1" x14ac:dyDescent="0.2">
      <c r="B41" s="3"/>
    </row>
    <row r="42" spans="2:6" ht="66.75" customHeight="1" x14ac:dyDescent="0.2">
      <c r="B42" s="119" t="s">
        <v>881</v>
      </c>
      <c r="C42" s="119"/>
      <c r="D42" s="119"/>
      <c r="E42" s="119"/>
      <c r="F42" s="119"/>
    </row>
    <row r="43" spans="2:6" ht="10.5" customHeight="1" x14ac:dyDescent="0.2"/>
    <row r="44" spans="2:6" ht="41.25" customHeight="1" x14ac:dyDescent="0.2">
      <c r="B44" s="113" t="s">
        <v>912</v>
      </c>
      <c r="C44" s="113"/>
      <c r="D44" s="113"/>
      <c r="E44" s="113"/>
      <c r="F44" s="113"/>
    </row>
    <row r="46" spans="2:6" x14ac:dyDescent="0.2">
      <c r="B46" s="1"/>
    </row>
  </sheetData>
  <sheetProtection algorithmName="SHA-512" hashValue="hII83fVdK0e75A3qNb+iC4yIozGis61o1zJH/71AqOHdlV0bxcJLHL8hVqLtO8nm0oy54CUjywWYwxQ3dSkhjQ==" saltValue="Q19u5yRabWKXHqptq88zVA==" spinCount="100000" sheet="1" objects="1" scenarios="1"/>
  <customSheetViews>
    <customSheetView guid="{27992933-2A49-4B44-A49D-DA3AC591FC51}" scale="75" fitToPage="1">
      <pane ySplit="16" topLeftCell="A29" activePane="bottomLeft" state="frozen"/>
      <selection pane="bottomLeft" activeCell="C5" sqref="C5"/>
      <pageMargins left="0.5" right="0.5" top="0.5" bottom="1" header="0.5" footer="0.5"/>
      <printOptions horizontalCentered="1" verticalCentered="1"/>
      <pageSetup scale="73" orientation="portrait" verticalDpi="300" r:id="rId1"/>
      <headerFooter alignWithMargins="0">
        <oddFooter>&amp;L&amp;8Prepared by Randy K. Baker&amp;C&amp;8State of Utah, Department of Health
Division of Health Care Financing
Reimbursement Unit&amp;R&amp;8[&amp;F],[&amp;A]
&amp;D
Page &amp;P of &amp;N</oddFooter>
      </headerFooter>
    </customSheetView>
  </customSheetViews>
  <mergeCells count="14">
    <mergeCell ref="B44:F44"/>
    <mergeCell ref="E9:F9"/>
    <mergeCell ref="E33:F33"/>
    <mergeCell ref="E34:F34"/>
    <mergeCell ref="E10:F10"/>
    <mergeCell ref="B42:F42"/>
    <mergeCell ref="B40:F40"/>
    <mergeCell ref="B36:C36"/>
    <mergeCell ref="C12:F12"/>
    <mergeCell ref="E36:F36"/>
    <mergeCell ref="E31:F31"/>
    <mergeCell ref="E32:F32"/>
    <mergeCell ref="B37:C37"/>
    <mergeCell ref="E37:F37"/>
  </mergeCells>
  <phoneticPr fontId="12" type="noConversion"/>
  <dataValidations xWindow="886" yWindow="289" count="2">
    <dataValidation type="date" errorStyle="information" operator="greaterThanOrEqual" allowBlank="1" showErrorMessage="1" errorTitle="Invalid Date" error="This calculator should only be used for discharge dates on or after 10/1/2011." sqref="C7" xr:uid="{00000000-0002-0000-0200-000000000000}">
      <formula1>40817</formula1>
    </dataValidation>
    <dataValidation allowBlank="1" showInputMessage="1" sqref="C6" xr:uid="{00000000-0002-0000-0200-000001000000}"/>
  </dataValidations>
  <printOptions horizontalCentered="1" verticalCentered="1"/>
  <pageMargins left="0.5" right="0.5" top="0.5" bottom="1" header="0.5" footer="0.5"/>
  <pageSetup scale="64" orientation="portrait" r:id="rId2"/>
  <headerFooter alignWithMargins="0">
    <oddFooter>&amp;R&amp;8&amp;Z&amp;F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8" r:id="rId5" name="Drop Down 2">
              <controlPr locked="0" defaultSize="0" autoLine="0" autoPict="0">
                <anchor moveWithCells="1">
                  <from>
                    <xdr:col>2</xdr:col>
                    <xdr:colOff>0</xdr:colOff>
                    <xdr:row>3</xdr:row>
                    <xdr:rowOff>323850</xdr:rowOff>
                  </from>
                  <to>
                    <xdr:col>3</xdr:col>
                    <xdr:colOff>314325</xdr:colOff>
                    <xdr:row>5</xdr:row>
                    <xdr:rowOff>0</xdr:rowOff>
                  </to>
                </anchor>
              </controlPr>
            </control>
          </mc:Choice>
        </mc:AlternateContent>
        <mc:AlternateContent xmlns:mc="http://schemas.openxmlformats.org/markup-compatibility/2006">
          <mc:Choice Requires="x14">
            <control shapeId="4099" r:id="rId6" name="Drop Down 3">
              <controlPr locked="0" defaultSize="0" autoLine="0" autoPict="0">
                <anchor moveWithCells="1">
                  <from>
                    <xdr:col>2</xdr:col>
                    <xdr:colOff>0</xdr:colOff>
                    <xdr:row>7</xdr:row>
                    <xdr:rowOff>0</xdr:rowOff>
                  </from>
                  <to>
                    <xdr:col>3</xdr:col>
                    <xdr:colOff>314325</xdr:colOff>
                    <xdr:row>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86" yWindow="289" count="1">
        <x14:dataValidation type="list" allowBlank="1" showInputMessage="1" showErrorMessage="1" errorTitle="Match Error" error="The DRG that you entered does not match any existing DRGs." xr:uid="{00000000-0002-0000-0200-000002000000}">
          <x14:formula1>
            <xm:f>Lookups!$A$3:$A$803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39"/>
  <sheetViews>
    <sheetView zoomScale="75" zoomScaleNormal="75" workbookViewId="0">
      <selection sqref="A1:B1"/>
    </sheetView>
  </sheetViews>
  <sheetFormatPr defaultRowHeight="12.75" x14ac:dyDescent="0.2"/>
  <cols>
    <col min="1" max="1" width="20.85546875" bestFit="1" customWidth="1"/>
    <col min="2" max="2" width="109.85546875" bestFit="1" customWidth="1"/>
    <col min="3" max="3" width="15.42578125" bestFit="1" customWidth="1"/>
    <col min="4" max="4" width="25.28515625" customWidth="1"/>
    <col min="5" max="5" width="12.28515625" bestFit="1" customWidth="1"/>
    <col min="6" max="6" width="6.85546875" bestFit="1" customWidth="1"/>
  </cols>
  <sheetData>
    <row r="1" spans="1:6" ht="20.25" x14ac:dyDescent="0.3">
      <c r="A1" s="130" t="s">
        <v>11</v>
      </c>
      <c r="B1" s="130"/>
    </row>
    <row r="2" spans="1:6" x14ac:dyDescent="0.2">
      <c r="C2" s="25"/>
      <c r="D2" s="25"/>
      <c r="E2" s="25"/>
      <c r="F2" s="25"/>
    </row>
    <row r="3" spans="1:6" x14ac:dyDescent="0.2">
      <c r="C3" s="25"/>
      <c r="D3" s="25"/>
      <c r="E3" s="25"/>
      <c r="F3" s="25"/>
    </row>
    <row r="4" spans="1:6" ht="38.25" x14ac:dyDescent="0.2">
      <c r="A4" s="48" t="s">
        <v>4</v>
      </c>
      <c r="B4" s="49" t="s">
        <v>5</v>
      </c>
      <c r="C4" s="48" t="s">
        <v>6</v>
      </c>
      <c r="D4" s="48" t="s">
        <v>847</v>
      </c>
      <c r="E4" s="49" t="s">
        <v>7</v>
      </c>
      <c r="F4" s="48" t="s">
        <v>13</v>
      </c>
    </row>
    <row r="5" spans="1:6" x14ac:dyDescent="0.2">
      <c r="A5" s="32" t="s">
        <v>771</v>
      </c>
      <c r="B5" s="33" t="s">
        <v>18</v>
      </c>
      <c r="C5" s="34" t="s">
        <v>12</v>
      </c>
      <c r="D5" s="35"/>
      <c r="E5" s="35"/>
      <c r="F5" s="35"/>
    </row>
    <row r="6" spans="1:6" x14ac:dyDescent="0.2">
      <c r="A6" s="36" t="s">
        <v>772</v>
      </c>
      <c r="B6" s="37" t="s">
        <v>19</v>
      </c>
      <c r="C6" s="38" t="s">
        <v>12</v>
      </c>
      <c r="D6" s="39"/>
      <c r="E6" s="39"/>
      <c r="F6" s="39"/>
    </row>
    <row r="7" spans="1:6" x14ac:dyDescent="0.2">
      <c r="A7" s="36" t="s">
        <v>773</v>
      </c>
      <c r="B7" s="37" t="s">
        <v>20</v>
      </c>
      <c r="C7" s="38" t="s">
        <v>12</v>
      </c>
      <c r="D7" s="39"/>
      <c r="E7" s="39"/>
      <c r="F7" s="39"/>
    </row>
    <row r="8" spans="1:6" x14ac:dyDescent="0.2">
      <c r="A8" s="36" t="s">
        <v>774</v>
      </c>
      <c r="B8" s="37" t="s">
        <v>21</v>
      </c>
      <c r="C8" s="38" t="s">
        <v>12</v>
      </c>
      <c r="D8" s="39"/>
      <c r="E8" s="39"/>
      <c r="F8" s="39"/>
    </row>
    <row r="9" spans="1:6" x14ac:dyDescent="0.2">
      <c r="A9" s="36" t="s">
        <v>775</v>
      </c>
      <c r="B9" s="37" t="s">
        <v>22</v>
      </c>
      <c r="C9" s="38" t="s">
        <v>12</v>
      </c>
      <c r="D9" s="39"/>
      <c r="E9" s="39"/>
      <c r="F9" s="39"/>
    </row>
    <row r="10" spans="1:6" x14ac:dyDescent="0.2">
      <c r="A10" s="36" t="s">
        <v>776</v>
      </c>
      <c r="B10" s="37" t="s">
        <v>23</v>
      </c>
      <c r="C10" s="38">
        <v>789</v>
      </c>
      <c r="D10" s="39"/>
      <c r="E10" s="39" t="s">
        <v>51</v>
      </c>
      <c r="F10" s="39">
        <v>1</v>
      </c>
    </row>
    <row r="11" spans="1:6" x14ac:dyDescent="0.2">
      <c r="A11" s="36" t="s">
        <v>777</v>
      </c>
      <c r="B11" s="37" t="s">
        <v>24</v>
      </c>
      <c r="C11" s="38">
        <v>789</v>
      </c>
      <c r="D11" s="39"/>
      <c r="E11" s="39" t="s">
        <v>51</v>
      </c>
      <c r="F11" s="39" t="s">
        <v>16</v>
      </c>
    </row>
    <row r="12" spans="1:6" x14ac:dyDescent="0.2">
      <c r="A12" s="36" t="s">
        <v>778</v>
      </c>
      <c r="B12" s="37" t="s">
        <v>25</v>
      </c>
      <c r="C12" s="38">
        <v>789</v>
      </c>
      <c r="D12" s="39"/>
      <c r="E12" s="39" t="s">
        <v>50</v>
      </c>
      <c r="F12" s="39" t="s">
        <v>15</v>
      </c>
    </row>
    <row r="13" spans="1:6" x14ac:dyDescent="0.2">
      <c r="A13" s="36" t="s">
        <v>779</v>
      </c>
      <c r="B13" s="37" t="s">
        <v>26</v>
      </c>
      <c r="C13" s="38">
        <v>789</v>
      </c>
      <c r="D13" s="39"/>
      <c r="E13" s="39" t="s">
        <v>50</v>
      </c>
      <c r="F13" s="39" t="s">
        <v>14</v>
      </c>
    </row>
    <row r="14" spans="1:6" x14ac:dyDescent="0.2">
      <c r="A14" s="36" t="s">
        <v>780</v>
      </c>
      <c r="B14" s="53" t="s">
        <v>854</v>
      </c>
      <c r="C14" s="38">
        <v>790</v>
      </c>
      <c r="D14" s="39" t="s">
        <v>855</v>
      </c>
      <c r="E14" s="39"/>
      <c r="F14" s="39"/>
    </row>
    <row r="15" spans="1:6" x14ac:dyDescent="0.2">
      <c r="A15" s="36" t="s">
        <v>781</v>
      </c>
      <c r="B15" s="53" t="s">
        <v>856</v>
      </c>
      <c r="C15" s="38">
        <v>790</v>
      </c>
      <c r="D15" s="39" t="s">
        <v>857</v>
      </c>
      <c r="E15" s="39"/>
      <c r="F15" s="39"/>
    </row>
    <row r="16" spans="1:6" x14ac:dyDescent="0.2">
      <c r="A16" s="36" t="s">
        <v>782</v>
      </c>
      <c r="B16" s="53" t="s">
        <v>858</v>
      </c>
      <c r="C16" s="38">
        <v>790</v>
      </c>
      <c r="D16" s="39" t="s">
        <v>859</v>
      </c>
      <c r="E16" s="39"/>
      <c r="F16" s="39"/>
    </row>
    <row r="17" spans="1:6" x14ac:dyDescent="0.2">
      <c r="A17" s="36" t="s">
        <v>783</v>
      </c>
      <c r="B17" s="53" t="s">
        <v>883</v>
      </c>
      <c r="C17" s="38">
        <v>790</v>
      </c>
      <c r="D17" s="39" t="s">
        <v>860</v>
      </c>
      <c r="E17" s="39"/>
      <c r="F17" s="39"/>
    </row>
    <row r="18" spans="1:6" x14ac:dyDescent="0.2">
      <c r="A18" s="36" t="s">
        <v>784</v>
      </c>
      <c r="B18" s="53" t="s">
        <v>861</v>
      </c>
      <c r="C18" s="38">
        <v>790</v>
      </c>
      <c r="D18" s="39" t="s">
        <v>862</v>
      </c>
      <c r="E18" s="39"/>
      <c r="F18" s="39"/>
    </row>
    <row r="19" spans="1:6" x14ac:dyDescent="0.2">
      <c r="A19" s="36" t="s">
        <v>785</v>
      </c>
      <c r="B19" s="53" t="s">
        <v>863</v>
      </c>
      <c r="C19" s="38">
        <v>790</v>
      </c>
      <c r="D19" s="39" t="s">
        <v>864</v>
      </c>
      <c r="E19" s="39"/>
      <c r="F19" s="39"/>
    </row>
    <row r="20" spans="1:6" x14ac:dyDescent="0.2">
      <c r="A20" s="36" t="s">
        <v>786</v>
      </c>
      <c r="B20" s="53" t="s">
        <v>865</v>
      </c>
      <c r="C20" s="38">
        <v>790</v>
      </c>
      <c r="D20" s="39" t="s">
        <v>866</v>
      </c>
      <c r="E20" s="39"/>
      <c r="F20" s="39"/>
    </row>
    <row r="21" spans="1:6" x14ac:dyDescent="0.2">
      <c r="A21" s="36" t="s">
        <v>787</v>
      </c>
      <c r="B21" s="53" t="s">
        <v>867</v>
      </c>
      <c r="C21" s="38">
        <v>790</v>
      </c>
      <c r="D21" s="39" t="s">
        <v>868</v>
      </c>
      <c r="E21" s="39"/>
      <c r="F21" s="39"/>
    </row>
    <row r="22" spans="1:6" ht="38.25" x14ac:dyDescent="0.2">
      <c r="A22" s="36" t="s">
        <v>788</v>
      </c>
      <c r="B22" s="53" t="s">
        <v>869</v>
      </c>
      <c r="C22" s="38">
        <v>790</v>
      </c>
      <c r="D22" s="55" t="s">
        <v>852</v>
      </c>
      <c r="E22" s="39"/>
      <c r="F22" s="39"/>
    </row>
    <row r="23" spans="1:6" ht="38.25" x14ac:dyDescent="0.2">
      <c r="A23" s="36" t="s">
        <v>789</v>
      </c>
      <c r="B23" s="53" t="s">
        <v>36</v>
      </c>
      <c r="C23" s="38">
        <v>790</v>
      </c>
      <c r="D23" s="55" t="s">
        <v>853</v>
      </c>
      <c r="E23" s="39"/>
      <c r="F23" s="39"/>
    </row>
    <row r="24" spans="1:6" x14ac:dyDescent="0.2">
      <c r="A24" s="36" t="s">
        <v>790</v>
      </c>
      <c r="B24" s="53" t="s">
        <v>870</v>
      </c>
      <c r="C24" s="38">
        <v>791</v>
      </c>
      <c r="D24" s="39" t="s">
        <v>855</v>
      </c>
      <c r="E24" s="39"/>
      <c r="F24" s="39"/>
    </row>
    <row r="25" spans="1:6" x14ac:dyDescent="0.2">
      <c r="A25" s="36" t="s">
        <v>791</v>
      </c>
      <c r="B25" s="53" t="s">
        <v>871</v>
      </c>
      <c r="C25" s="38">
        <v>791</v>
      </c>
      <c r="D25" s="39" t="s">
        <v>857</v>
      </c>
      <c r="E25" s="39"/>
      <c r="F25" s="39"/>
    </row>
    <row r="26" spans="1:6" x14ac:dyDescent="0.2">
      <c r="A26" s="36" t="s">
        <v>792</v>
      </c>
      <c r="B26" s="53" t="s">
        <v>872</v>
      </c>
      <c r="C26" s="38">
        <v>791</v>
      </c>
      <c r="D26" s="39" t="s">
        <v>859</v>
      </c>
      <c r="E26" s="39"/>
      <c r="F26" s="39"/>
    </row>
    <row r="27" spans="1:6" x14ac:dyDescent="0.2">
      <c r="A27" s="36" t="s">
        <v>793</v>
      </c>
      <c r="B27" s="53" t="s">
        <v>882</v>
      </c>
      <c r="C27" s="38">
        <v>791</v>
      </c>
      <c r="D27" s="39" t="s">
        <v>860</v>
      </c>
      <c r="E27" s="39"/>
      <c r="F27" s="39"/>
    </row>
    <row r="28" spans="1:6" x14ac:dyDescent="0.2">
      <c r="A28" s="36" t="s">
        <v>794</v>
      </c>
      <c r="B28" s="53" t="s">
        <v>873</v>
      </c>
      <c r="C28" s="38">
        <v>791</v>
      </c>
      <c r="D28" s="39" t="s">
        <v>862</v>
      </c>
      <c r="E28" s="39"/>
      <c r="F28" s="39"/>
    </row>
    <row r="29" spans="1:6" x14ac:dyDescent="0.2">
      <c r="A29" s="36" t="s">
        <v>795</v>
      </c>
      <c r="B29" s="53" t="s">
        <v>874</v>
      </c>
      <c r="C29" s="38">
        <v>791</v>
      </c>
      <c r="D29" s="39" t="s">
        <v>864</v>
      </c>
      <c r="E29" s="39"/>
      <c r="F29" s="39"/>
    </row>
    <row r="30" spans="1:6" x14ac:dyDescent="0.2">
      <c r="A30" s="36" t="s">
        <v>796</v>
      </c>
      <c r="B30" s="53" t="s">
        <v>875</v>
      </c>
      <c r="C30" s="38">
        <v>791</v>
      </c>
      <c r="D30" s="39" t="s">
        <v>866</v>
      </c>
      <c r="E30" s="39"/>
      <c r="F30" s="39"/>
    </row>
    <row r="31" spans="1:6" x14ac:dyDescent="0.2">
      <c r="A31" s="36" t="s">
        <v>797</v>
      </c>
      <c r="B31" s="53" t="s">
        <v>876</v>
      </c>
      <c r="C31" s="38">
        <v>791</v>
      </c>
      <c r="D31" s="39" t="s">
        <v>868</v>
      </c>
      <c r="E31" s="39"/>
      <c r="F31" s="39"/>
    </row>
    <row r="32" spans="1:6" x14ac:dyDescent="0.2">
      <c r="A32" s="40" t="s">
        <v>798</v>
      </c>
      <c r="B32" s="54" t="s">
        <v>877</v>
      </c>
      <c r="C32" s="41">
        <v>791</v>
      </c>
      <c r="D32" s="42" t="s">
        <v>851</v>
      </c>
      <c r="E32" s="42"/>
      <c r="F32" s="42"/>
    </row>
    <row r="35" spans="1:2" x14ac:dyDescent="0.2">
      <c r="A35" s="129" t="s">
        <v>8</v>
      </c>
      <c r="B35" s="129"/>
    </row>
    <row r="36" spans="1:2" x14ac:dyDescent="0.2">
      <c r="A36" s="25"/>
    </row>
    <row r="37" spans="1:2" x14ac:dyDescent="0.2">
      <c r="A37" s="25"/>
    </row>
    <row r="38" spans="1:2" x14ac:dyDescent="0.2">
      <c r="A38" s="25"/>
    </row>
    <row r="39" spans="1:2" x14ac:dyDescent="0.2">
      <c r="A39" s="25"/>
    </row>
  </sheetData>
  <sheetProtection algorithmName="SHA-512" hashValue="iJh7BzLeTJnj1A5t4y48dr9eqAX5Y+ifKQctPBybFvDuQGCcyXQwsvTNJd51y3FKclveQkB9xlSJ6v3RVGDkcQ==" saltValue="cp84NILsxjNWmpKxpOZTRQ==" spinCount="100000" sheet="1" objects="1" scenarios="1"/>
  <customSheetViews>
    <customSheetView guid="{27992933-2A49-4B44-A49D-DA3AC591FC51}" scale="75" fitToPage="1">
      <selection activeCell="B16" sqref="B16"/>
      <pageMargins left="0.5" right="0.5" top="0.5" bottom="1" header="0.5" footer="0.5"/>
      <printOptions horizontalCentered="1" verticalCentered="1"/>
      <pageSetup scale="98" orientation="landscape" verticalDpi="300" r:id="rId1"/>
      <headerFooter alignWithMargins="0">
        <oddFooter>&amp;L&amp;8Prepared by Randy K. Baker&amp;C&amp;8State of Utah, Department of Health
Division of Health Care Financing
Reimbursement Unit&amp;R&amp;8[&amp;F],[&amp;A]
&amp;D
Page &amp;P of &amp;N</oddFooter>
      </headerFooter>
    </customSheetView>
  </customSheetViews>
  <mergeCells count="2">
    <mergeCell ref="A35:B35"/>
    <mergeCell ref="A1:B1"/>
  </mergeCells>
  <printOptions horizontalCentered="1" verticalCentered="1"/>
  <pageMargins left="0.5" right="0.5" top="0.5" bottom="1" header="0.5" footer="0.5"/>
  <pageSetup scale="68" orientation="landscape" r:id="rId2"/>
  <headerFooter alignWithMargins="0">
    <oddFooter>&amp;R&amp;8&amp;Z&amp;F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327B20-4200-4445-9A9D-B06D8A1C72E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C7A0CB5-BDA7-482C-8697-E3D85B9A3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A8FA7E5-143C-4F63-A896-28FF13623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Lookups</vt:lpstr>
      <vt:lpstr>Formula</vt:lpstr>
      <vt:lpstr>Utah Mapping ICD-10</vt:lpstr>
      <vt:lpstr>HOSPITAL_FACTORS</vt:lpstr>
      <vt:lpstr>MEDICAID_WEIGHTS</vt:lpstr>
      <vt:lpstr>StFY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Bromberger</dc:creator>
  <cp:lastModifiedBy>Michael Ashby</cp:lastModifiedBy>
  <cp:lastPrinted>2023-09-28T21:10:50Z</cp:lastPrinted>
  <dcterms:created xsi:type="dcterms:W3CDTF">2009-10-12T19:27:43Z</dcterms:created>
  <dcterms:modified xsi:type="dcterms:W3CDTF">2024-11-13T23:54:30Z</dcterms:modified>
</cp:coreProperties>
</file>